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3"/>
    <sheet state="visible" name="Estimation" sheetId="2" r:id="rId4"/>
    <sheet state="visible" name="Job track" sheetId="3" r:id="rId5"/>
    <sheet state="visible" name="Proposal" sheetId="4" r:id="rId6"/>
    <sheet state="visible" name="Invoice " sheetId="5" r:id="rId7"/>
    <sheet state="visible" name="Sheet1" sheetId="6" r:id="rId8"/>
    <sheet state="visible" name="Sheet2" sheetId="7" r:id="rId9"/>
  </sheets>
  <definedNames/>
  <calcPr/>
</workbook>
</file>

<file path=xl/sharedStrings.xml><?xml version="1.0" encoding="utf-8"?>
<sst xmlns="http://schemas.openxmlformats.org/spreadsheetml/2006/main" count="127" uniqueCount="109">
  <si>
    <t>Job Name</t>
  </si>
  <si>
    <t>Joe Blow</t>
  </si>
  <si>
    <t>Street</t>
  </si>
  <si>
    <t>1234 46 ave</t>
  </si>
  <si>
    <t>City, Postal code</t>
  </si>
  <si>
    <t>Langley</t>
  </si>
  <si>
    <t>Phone number</t>
  </si>
  <si>
    <t>Job Description</t>
  </si>
  <si>
    <t>reno</t>
  </si>
  <si>
    <t>Date of Estimate</t>
  </si>
  <si>
    <t xml:space="preserve">Oct 24th </t>
  </si>
  <si>
    <t>Date of Invoice</t>
  </si>
  <si>
    <t>Settings</t>
  </si>
  <si>
    <t>Contingency (Materials)</t>
  </si>
  <si>
    <t>Contigency (Labour)</t>
  </si>
  <si>
    <t>GST (Labour)</t>
  </si>
  <si>
    <t>GST (Material)</t>
  </si>
  <si>
    <t>Labour Mark up</t>
  </si>
  <si>
    <t>Material mark up</t>
  </si>
  <si>
    <t>Journeyman rate</t>
  </si>
  <si>
    <t>Helper rate</t>
  </si>
  <si>
    <t>Material</t>
  </si>
  <si>
    <t>Labour</t>
  </si>
  <si>
    <t>Subtotal Materials</t>
  </si>
  <si>
    <t>Subtotal Labour</t>
  </si>
  <si>
    <t>Contigency</t>
  </si>
  <si>
    <t>Contingency</t>
  </si>
  <si>
    <t>HST</t>
  </si>
  <si>
    <t>Total Materials (Pre Markup)</t>
  </si>
  <si>
    <t>Total Labour</t>
  </si>
  <si>
    <t>Total Man hours</t>
  </si>
  <si>
    <t>Mark up</t>
  </si>
  <si>
    <t>Total Materials</t>
  </si>
  <si>
    <t>Total Job</t>
  </si>
  <si>
    <t>Materials</t>
  </si>
  <si>
    <t>Price</t>
  </si>
  <si>
    <t>Quantity</t>
  </si>
  <si>
    <t>Total</t>
  </si>
  <si>
    <t>Task</t>
  </si>
  <si>
    <t>Hours</t>
  </si>
  <si>
    <t xml:space="preserve">Rate </t>
  </si>
  <si>
    <t>Gough</t>
  </si>
  <si>
    <t>Estimating</t>
  </si>
  <si>
    <t>Nedco</t>
  </si>
  <si>
    <t>Billing</t>
  </si>
  <si>
    <t>Rough in</t>
  </si>
  <si>
    <t>Finishing</t>
  </si>
  <si>
    <t>Job Cost</t>
  </si>
  <si>
    <t>Estimate</t>
  </si>
  <si>
    <t>Percent of estimate</t>
  </si>
  <si>
    <t>Labour Subtotal</t>
  </si>
  <si>
    <t>GST</t>
  </si>
  <si>
    <t>Labour total</t>
  </si>
  <si>
    <t>Materials Subtotal</t>
  </si>
  <si>
    <t>Material Markup</t>
  </si>
  <si>
    <t>Materials Total</t>
  </si>
  <si>
    <t>Total Job Cost</t>
  </si>
  <si>
    <t>Total Manhours</t>
  </si>
  <si>
    <t>Rate</t>
  </si>
  <si>
    <t>Material Supplier</t>
  </si>
  <si>
    <t>Invoice amount</t>
  </si>
  <si>
    <t>Description</t>
  </si>
  <si>
    <t>Date</t>
  </si>
  <si>
    <t>Chad</t>
  </si>
  <si>
    <t>James</t>
  </si>
  <si>
    <t>Worker #3</t>
  </si>
  <si>
    <t>Worker #4</t>
  </si>
  <si>
    <t>nedco</t>
  </si>
  <si>
    <t>Stuff</t>
  </si>
  <si>
    <t xml:space="preserve"> </t>
  </si>
  <si>
    <t>Flinn Electric</t>
  </si>
  <si>
    <t>6947 196b st</t>
  </si>
  <si>
    <t>Langley BC V2Y 3A6</t>
  </si>
  <si>
    <t>Phone: 604-313-4813</t>
  </si>
  <si>
    <t>Email: chadflinn@gmail.com</t>
  </si>
  <si>
    <t>TO:</t>
  </si>
  <si>
    <t>DESCRIPTION</t>
  </si>
  <si>
    <t>AMOUNT</t>
  </si>
  <si>
    <t>Scope:</t>
  </si>
  <si>
    <t>install 5 plugs</t>
  </si>
  <si>
    <t>wire lights</t>
  </si>
  <si>
    <t>This is an estimate only, not a contract.  This estimate is for completing the job described above, based on our evaluation.  It does not include unforseen price increases or additional materials which may be required should problems arise.</t>
  </si>
  <si>
    <t>INVOICE</t>
  </si>
  <si>
    <t>BILL TO:</t>
  </si>
  <si>
    <t>Labour for</t>
  </si>
  <si>
    <t>Make all checks payable to Chad Flinn</t>
  </si>
  <si>
    <t>Total due in 15 days. Overdue accounts subject to a service charge of 1% per month.</t>
  </si>
  <si>
    <t xml:space="preserve">THANK YOU FOR YOUR BUSINESS! </t>
  </si>
  <si>
    <t>4-11/16 steel box</t>
  </si>
  <si>
    <t>Dryer receptacle</t>
  </si>
  <si>
    <t>Range receptacle</t>
  </si>
  <si>
    <t>20 amp T slot receptacle</t>
  </si>
  <si>
    <t>15 amp receptacle</t>
  </si>
  <si>
    <t>1000 W BB heaters</t>
  </si>
  <si>
    <t>2000 W BB heater</t>
  </si>
  <si>
    <t>Thermostat</t>
  </si>
  <si>
    <t>2C14 white loomex (75 m)</t>
  </si>
  <si>
    <t>2C12 yellow loomex (30 m)</t>
  </si>
  <si>
    <t>2C12 Red loomex (50 m)</t>
  </si>
  <si>
    <t>3C10 Orange loomex (25 m)</t>
  </si>
  <si>
    <t>3C8 Range loomex (20 m)</t>
  </si>
  <si>
    <t>Single gang device box</t>
  </si>
  <si>
    <t>Smoke Detector (home depot)</t>
  </si>
  <si>
    <t xml:space="preserve">Pot lights </t>
  </si>
  <si>
    <t>20 amp breakers (square D)</t>
  </si>
  <si>
    <t>15 amp breakers (square D)</t>
  </si>
  <si>
    <t>40 amp breaker (sqauare D)</t>
  </si>
  <si>
    <t>30 amp breaker (square D)</t>
  </si>
  <si>
    <t>Misc supplies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</si>
</sst>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[$-1009]mmmm\ d\,\ yyyy"/>
    <numFmt numFmtId="165" formatCode="&quot;$&quot;#,##0.00"/>
    <numFmt numFmtId="166" formatCode="_(&quot;$&quot;* #,##0.00_);_(&quot;$&quot;* \(#,##0.00\);_(&quot;$&quot;* &quot;-&quot;??_);_(@_)"/>
    <numFmt numFmtId="167" formatCode="&quot;$&quot;#,##0.00_);\(&quot;$&quot;#,##0.00\)"/>
    <numFmt numFmtId="168" formatCode="dd/mm/yyyy"/>
    <numFmt numFmtId="169" formatCode="[$-409]mmmm\ d\,\ yyyy"/>
    <numFmt numFmtId="170" formatCode="_(&quot;$&quot;* #,##0_);_(&quot;$&quot;* \(#,##0\);_(&quot;$&quot;* &quot;-&quot;??_);_(@_)"/>
    <numFmt numFmtId="171" formatCode="_(* #,##0.00_);_(* \(#,##0.00\);;_(@_)"/>
    <numFmt numFmtId="172" formatCode="@\ \ "/>
  </numFmts>
  <fonts count="23">
    <font>
      <sz val="11.0"/>
      <color rgb="FF000000"/>
      <name val="Calibri"/>
    </font>
    <font>
      <b/>
      <sz val="14.0"/>
      <color rgb="FF000000"/>
      <name val="Calibri"/>
    </font>
    <font>
      <sz val="14.0"/>
      <color rgb="FF000000"/>
      <name val="Calibri"/>
    </font>
    <font>
      <b/>
      <sz val="12.0"/>
      <color rgb="FF000000"/>
      <name val="Calibri"/>
    </font>
    <font/>
    <font>
      <b/>
      <sz val="18.0"/>
      <color rgb="FF000000"/>
      <name val="Calibri"/>
    </font>
    <font>
      <sz val="12.0"/>
      <color rgb="FF000000"/>
      <name val="Calibri"/>
    </font>
    <font>
      <b/>
      <sz val="16.0"/>
      <color rgb="FF000000"/>
      <name val="Calibri"/>
    </font>
    <font>
      <sz val="12.0"/>
      <color rgb="FFFF0000"/>
      <name val="Calibri"/>
    </font>
    <font>
      <b/>
      <sz val="28.0"/>
      <color rgb="FF000000"/>
      <name val="Calibri"/>
    </font>
    <font>
      <sz val="12.0"/>
      <name val="Calibri"/>
    </font>
    <font>
      <sz val="10.0"/>
      <name val="Calibri"/>
    </font>
    <font>
      <sz val="12.0"/>
      <name val="Arial"/>
    </font>
    <font>
      <sz val="10.0"/>
      <name val="Arial"/>
    </font>
    <font>
      <b/>
      <sz val="12.0"/>
      <name val="Calibri"/>
    </font>
    <font>
      <b/>
      <sz val="12.0"/>
      <name val="Arial"/>
    </font>
    <font>
      <b/>
      <sz val="10.0"/>
      <name val="Calibri"/>
    </font>
    <font>
      <b/>
      <sz val="14.0"/>
      <name val="Calibri"/>
    </font>
    <font>
      <sz val="10.0"/>
      <color rgb="FF222222"/>
      <name val="Arial"/>
    </font>
    <font>
      <sz val="11.0"/>
      <name val="Calibri"/>
    </font>
    <font>
      <sz val="14.0"/>
      <name val="Calibri"/>
    </font>
    <font>
      <sz val="16.0"/>
      <name val="Calibri"/>
    </font>
    <font>
      <sz val="9.0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  <fill>
      <patternFill patternType="solid">
        <fgColor rgb="FFE7E6E6"/>
        <bgColor rgb="FFE7E6E6"/>
      </patternFill>
    </fill>
    <fill>
      <patternFill patternType="solid">
        <fgColor rgb="FF9CC2E5"/>
        <bgColor rgb="FF9CC2E5"/>
      </patternFill>
    </fill>
    <fill>
      <patternFill patternType="solid">
        <fgColor rgb="FFF7CAAC"/>
        <bgColor rgb="FFF7CAAC"/>
      </patternFill>
    </fill>
    <fill>
      <patternFill patternType="solid">
        <fgColor rgb="FFFFD965"/>
        <bgColor rgb="FFFFD965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D0CECE"/>
        <bgColor rgb="FFD0CECE"/>
      </patternFill>
    </fill>
    <fill>
      <patternFill patternType="solid">
        <fgColor rgb="FFB4C6E7"/>
        <bgColor rgb="FFB4C6E7"/>
      </patternFill>
    </fill>
    <fill>
      <patternFill patternType="solid">
        <fgColor rgb="FFBDD6EE"/>
        <bgColor rgb="FFBDD6EE"/>
      </patternFill>
    </fill>
    <fill>
      <patternFill patternType="solid">
        <fgColor rgb="FFD6DCE4"/>
        <bgColor rgb="FFD6DCE4"/>
      </patternFill>
    </fill>
  </fills>
  <borders count="4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/>
      <right/>
      <top/>
      <bottom/>
    </border>
    <border>
      <left style="medium">
        <color rgb="FF000000"/>
      </left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/>
      <right/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8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Border="1" applyFont="1"/>
    <xf borderId="2" fillId="2" fontId="2" numFmtId="0" xfId="0" applyAlignment="1" applyBorder="1" applyFill="1" applyFont="1">
      <alignment horizontal="right" readingOrder="0"/>
    </xf>
    <xf borderId="3" fillId="0" fontId="1" numFmtId="0" xfId="0" applyBorder="1" applyFont="1"/>
    <xf borderId="4" fillId="2" fontId="2" numFmtId="0" xfId="0" applyAlignment="1" applyBorder="1" applyFont="1">
      <alignment horizontal="right" readingOrder="0"/>
    </xf>
    <xf borderId="5" fillId="0" fontId="1" numFmtId="0" xfId="0" applyBorder="1" applyFont="1"/>
    <xf borderId="6" fillId="2" fontId="2" numFmtId="164" xfId="0" applyAlignment="1" applyBorder="1" applyFont="1" applyNumberFormat="1">
      <alignment horizontal="right"/>
    </xf>
    <xf borderId="7" fillId="3" fontId="0" numFmtId="0" xfId="0" applyBorder="1" applyFill="1" applyFont="1"/>
    <xf borderId="8" fillId="3" fontId="0" numFmtId="0" xfId="0" applyBorder="1" applyFont="1"/>
    <xf borderId="9" fillId="0" fontId="3" numFmtId="0" xfId="0" applyAlignment="1" applyBorder="1" applyFont="1">
      <alignment horizontal="center"/>
    </xf>
    <xf borderId="10" fillId="0" fontId="4" numFmtId="0" xfId="0" applyBorder="1" applyFont="1"/>
    <xf borderId="2" fillId="2" fontId="2" numFmtId="9" xfId="0" applyAlignment="1" applyBorder="1" applyFont="1" applyNumberFormat="1">
      <alignment readingOrder="0"/>
    </xf>
    <xf borderId="11" fillId="0" fontId="1" numFmtId="0" xfId="0" applyBorder="1" applyFont="1"/>
    <xf borderId="12" fillId="2" fontId="2" numFmtId="9" xfId="0" applyAlignment="1" applyBorder="1" applyFont="1" applyNumberFormat="1">
      <alignment readingOrder="0"/>
    </xf>
    <xf borderId="3" fillId="0" fontId="1" numFmtId="0" xfId="0" applyAlignment="1" applyBorder="1" applyFont="1">
      <alignment readingOrder="0"/>
    </xf>
    <xf borderId="4" fillId="2" fontId="2" numFmtId="9" xfId="0" applyAlignment="1" applyBorder="1" applyFont="1" applyNumberFormat="1">
      <alignment readingOrder="0"/>
    </xf>
    <xf borderId="4" fillId="0" fontId="1" numFmtId="0" xfId="0" applyBorder="1" applyFont="1"/>
    <xf borderId="13" fillId="2" fontId="2" numFmtId="9" xfId="0" applyAlignment="1" applyBorder="1" applyFont="1" applyNumberFormat="1">
      <alignment readingOrder="0"/>
    </xf>
    <xf borderId="4" fillId="2" fontId="2" numFmtId="165" xfId="0" applyAlignment="1" applyBorder="1" applyFont="1" applyNumberFormat="1">
      <alignment readingOrder="0"/>
    </xf>
    <xf borderId="6" fillId="2" fontId="2" numFmtId="165" xfId="0" applyAlignment="1" applyBorder="1" applyFont="1" applyNumberFormat="1">
      <alignment readingOrder="0"/>
    </xf>
    <xf borderId="9" fillId="0" fontId="5" numFmtId="0" xfId="0" applyAlignment="1" applyBorder="1" applyFont="1">
      <alignment horizontal="center"/>
    </xf>
    <xf borderId="14" fillId="0" fontId="4" numFmtId="0" xfId="0" applyBorder="1" applyFont="1"/>
    <xf borderId="14" fillId="0" fontId="5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0" fillId="0" fontId="6" numFmtId="0" xfId="0" applyFont="1"/>
    <xf borderId="0" fillId="0" fontId="6" numFmtId="165" xfId="0" applyFont="1" applyNumberFormat="1"/>
    <xf borderId="15" fillId="0" fontId="6" numFmtId="166" xfId="0" applyBorder="1" applyFont="1" applyNumberFormat="1"/>
    <xf borderId="16" fillId="4" fontId="6" numFmtId="0" xfId="0" applyBorder="1" applyFill="1" applyFont="1"/>
    <xf borderId="17" fillId="0" fontId="6" numFmtId="0" xfId="0" applyBorder="1" applyFont="1"/>
    <xf borderId="15" fillId="0" fontId="6" numFmtId="165" xfId="0" applyBorder="1" applyFont="1" applyNumberFormat="1"/>
    <xf borderId="0" fillId="0" fontId="6" numFmtId="9" xfId="0" applyFont="1" applyNumberFormat="1"/>
    <xf borderId="15" fillId="0" fontId="0" numFmtId="166" xfId="0" applyBorder="1" applyFont="1" applyNumberFormat="1"/>
    <xf borderId="18" fillId="5" fontId="3" numFmtId="0" xfId="0" applyBorder="1" applyFill="1" applyFont="1"/>
    <xf borderId="16" fillId="5" fontId="3" numFmtId="0" xfId="0" applyBorder="1" applyFont="1"/>
    <xf borderId="19" fillId="5" fontId="3" numFmtId="165" xfId="0" applyBorder="1" applyFont="1" applyNumberFormat="1"/>
    <xf borderId="9" fillId="0" fontId="7" numFmtId="0" xfId="0" applyBorder="1" applyFont="1"/>
    <xf borderId="10" fillId="0" fontId="7" numFmtId="0" xfId="0" applyBorder="1" applyFont="1"/>
    <xf borderId="18" fillId="6" fontId="3" numFmtId="0" xfId="0" applyBorder="1" applyFill="1" applyFont="1"/>
    <xf borderId="16" fillId="6" fontId="3" numFmtId="0" xfId="0" applyBorder="1" applyFont="1"/>
    <xf borderId="19" fillId="6" fontId="3" numFmtId="167" xfId="0" applyBorder="1" applyFont="1" applyNumberFormat="1"/>
    <xf borderId="7" fillId="7" fontId="3" numFmtId="0" xfId="0" applyBorder="1" applyFill="1" applyFont="1"/>
    <xf borderId="20" fillId="7" fontId="3" numFmtId="0" xfId="0" applyBorder="1" applyFont="1"/>
    <xf borderId="8" fillId="7" fontId="3" numFmtId="165" xfId="0" applyBorder="1" applyFont="1" applyNumberFormat="1"/>
    <xf borderId="15" fillId="0" fontId="6" numFmtId="0" xfId="0" applyBorder="1" applyFont="1"/>
    <xf borderId="9" fillId="0" fontId="3" numFmtId="0" xfId="0" applyBorder="1" applyFont="1"/>
    <xf borderId="14" fillId="0" fontId="6" numFmtId="0" xfId="0" applyBorder="1" applyFont="1"/>
    <xf borderId="10" fillId="0" fontId="3" numFmtId="165" xfId="0" applyBorder="1" applyFont="1" applyNumberFormat="1"/>
    <xf borderId="21" fillId="0" fontId="6" numFmtId="0" xfId="0" applyBorder="1" applyFont="1"/>
    <xf borderId="9" fillId="0" fontId="6" numFmtId="0" xfId="0" applyBorder="1" applyFont="1"/>
    <xf borderId="10" fillId="0" fontId="6" numFmtId="165" xfId="0" applyBorder="1" applyFont="1" applyNumberFormat="1"/>
    <xf borderId="14" fillId="0" fontId="3" numFmtId="0" xfId="0" applyAlignment="1" applyBorder="1" applyFont="1">
      <alignment horizontal="center"/>
    </xf>
    <xf borderId="10" fillId="0" fontId="3" numFmtId="0" xfId="0" applyAlignment="1" applyBorder="1" applyFont="1">
      <alignment horizontal="center"/>
    </xf>
    <xf borderId="18" fillId="4" fontId="3" numFmtId="0" xfId="0" applyAlignment="1" applyBorder="1" applyFont="1">
      <alignment horizontal="center"/>
    </xf>
    <xf borderId="0" fillId="0" fontId="6" numFmtId="0" xfId="0" applyAlignment="1" applyFont="1">
      <alignment readingOrder="0"/>
    </xf>
    <xf borderId="0" fillId="0" fontId="6" numFmtId="165" xfId="0" applyAlignment="1" applyFont="1" applyNumberFormat="1">
      <alignment readingOrder="0"/>
    </xf>
    <xf borderId="22" fillId="3" fontId="6" numFmtId="0" xfId="0" applyBorder="1" applyFont="1"/>
    <xf borderId="23" fillId="3" fontId="6" numFmtId="0" xfId="0" applyAlignment="1" applyBorder="1" applyFont="1">
      <alignment readingOrder="0"/>
    </xf>
    <xf borderId="24" fillId="3" fontId="6" numFmtId="165" xfId="0" applyAlignment="1" applyBorder="1" applyFont="1" applyNumberFormat="1">
      <alignment readingOrder="0"/>
    </xf>
    <xf borderId="25" fillId="3" fontId="6" numFmtId="165" xfId="0" applyBorder="1" applyFont="1" applyNumberFormat="1"/>
    <xf borderId="26" fillId="3" fontId="6" numFmtId="0" xfId="0" applyBorder="1" applyFont="1"/>
    <xf borderId="27" fillId="3" fontId="6" numFmtId="0" xfId="0" applyAlignment="1" applyBorder="1" applyFont="1">
      <alignment readingOrder="0"/>
    </xf>
    <xf borderId="28" fillId="3" fontId="6" numFmtId="165" xfId="0" applyAlignment="1" applyBorder="1" applyFont="1" applyNumberFormat="1">
      <alignment readingOrder="0"/>
    </xf>
    <xf borderId="29" fillId="3" fontId="6" numFmtId="165" xfId="0" applyBorder="1" applyFont="1" applyNumberFormat="1"/>
    <xf borderId="17" fillId="0" fontId="6" numFmtId="0" xfId="0" applyAlignment="1" applyBorder="1" applyFont="1">
      <alignment readingOrder="0"/>
    </xf>
    <xf borderId="15" fillId="0" fontId="0" numFmtId="0" xfId="0" applyBorder="1" applyFont="1"/>
    <xf borderId="16" fillId="4" fontId="0" numFmtId="0" xfId="0" applyBorder="1" applyFont="1"/>
    <xf borderId="17" fillId="0" fontId="0" numFmtId="0" xfId="0" applyBorder="1" applyFont="1"/>
    <xf borderId="0" fillId="0" fontId="0" numFmtId="0" xfId="0" applyFont="1"/>
    <xf borderId="30" fillId="0" fontId="5" numFmtId="0" xfId="0" applyAlignment="1" applyBorder="1" applyFont="1">
      <alignment horizontal="center"/>
    </xf>
    <xf borderId="31" fillId="0" fontId="4" numFmtId="0" xfId="0" applyBorder="1" applyFont="1"/>
    <xf borderId="32" fillId="0" fontId="4" numFmtId="0" xfId="0" applyBorder="1" applyFont="1"/>
    <xf borderId="33" fillId="0" fontId="1" numFmtId="0" xfId="0" applyAlignment="1" applyBorder="1" applyFont="1">
      <alignment horizontal="center"/>
    </xf>
    <xf borderId="34" fillId="0" fontId="6" numFmtId="165" xfId="0" applyBorder="1" applyFont="1" applyNumberFormat="1"/>
    <xf borderId="34" fillId="0" fontId="6" numFmtId="0" xfId="0" applyBorder="1" applyFont="1"/>
    <xf borderId="17" fillId="0" fontId="0" numFmtId="9" xfId="0" applyBorder="1" applyFont="1" applyNumberFormat="1"/>
    <xf borderId="18" fillId="8" fontId="0" numFmtId="0" xfId="0" applyBorder="1" applyFill="1" applyFont="1"/>
    <xf borderId="16" fillId="8" fontId="3" numFmtId="0" xfId="0" applyBorder="1" applyFont="1"/>
    <xf borderId="33" fillId="8" fontId="3" numFmtId="165" xfId="0" applyBorder="1" applyFont="1" applyNumberFormat="1"/>
    <xf borderId="33" fillId="8" fontId="3" numFmtId="9" xfId="0" applyAlignment="1" applyBorder="1" applyFont="1" applyNumberFormat="1">
      <alignment horizontal="center"/>
    </xf>
    <xf borderId="15" fillId="0" fontId="3" numFmtId="9" xfId="0" applyAlignment="1" applyBorder="1" applyFont="1" applyNumberFormat="1">
      <alignment horizontal="center"/>
    </xf>
    <xf borderId="17" fillId="0" fontId="0" numFmtId="9" xfId="0" applyAlignment="1" applyBorder="1" applyFont="1" applyNumberFormat="1">
      <alignment readingOrder="0"/>
    </xf>
    <xf borderId="18" fillId="9" fontId="0" numFmtId="0" xfId="0" applyBorder="1" applyFill="1" applyFont="1"/>
    <xf borderId="16" fillId="9" fontId="3" numFmtId="0" xfId="0" applyBorder="1" applyFont="1"/>
    <xf borderId="16" fillId="9" fontId="3" numFmtId="165" xfId="0" applyBorder="1" applyFont="1" applyNumberFormat="1"/>
    <xf borderId="33" fillId="9" fontId="3" numFmtId="165" xfId="0" applyBorder="1" applyFont="1" applyNumberFormat="1"/>
    <xf borderId="33" fillId="9" fontId="3" numFmtId="167" xfId="0" applyBorder="1" applyFont="1" applyNumberFormat="1"/>
    <xf borderId="33" fillId="9" fontId="3" numFmtId="9" xfId="0" applyAlignment="1" applyBorder="1" applyFont="1" applyNumberFormat="1">
      <alignment horizontal="center"/>
    </xf>
    <xf borderId="18" fillId="6" fontId="0" numFmtId="0" xfId="0" applyBorder="1" applyFont="1"/>
    <xf borderId="33" fillId="6" fontId="3" numFmtId="165" xfId="0" applyBorder="1" applyFont="1" applyNumberFormat="1"/>
    <xf borderId="33" fillId="6" fontId="3" numFmtId="9" xfId="0" applyAlignment="1" applyBorder="1" applyFont="1" applyNumberFormat="1">
      <alignment horizontal="center"/>
    </xf>
    <xf borderId="9" fillId="10" fontId="3" numFmtId="0" xfId="0" applyAlignment="1" applyBorder="1" applyFill="1" applyFont="1">
      <alignment horizontal="center"/>
    </xf>
    <xf borderId="35" fillId="0" fontId="4" numFmtId="0" xfId="0" applyBorder="1" applyFont="1"/>
    <xf borderId="8" fillId="10" fontId="3" numFmtId="0" xfId="0" applyBorder="1" applyFont="1"/>
    <xf borderId="33" fillId="0" fontId="6" numFmtId="0" xfId="0" applyBorder="1" applyFont="1"/>
    <xf borderId="33" fillId="0" fontId="6" numFmtId="165" xfId="0" applyBorder="1" applyFont="1" applyNumberFormat="1"/>
    <xf borderId="33" fillId="0" fontId="6" numFmtId="165" xfId="0" applyAlignment="1" applyBorder="1" applyFont="1" applyNumberFormat="1">
      <alignment readingOrder="0"/>
    </xf>
    <xf borderId="7" fillId="11" fontId="0" numFmtId="0" xfId="0" applyBorder="1" applyFill="1" applyFont="1"/>
    <xf borderId="33" fillId="11" fontId="3" numFmtId="0" xfId="0" applyBorder="1" applyFont="1"/>
    <xf borderId="33" fillId="0" fontId="3" numFmtId="0" xfId="0" applyAlignment="1" applyBorder="1" applyFont="1">
      <alignment horizontal="center"/>
    </xf>
    <xf borderId="36" fillId="0" fontId="0" numFmtId="0" xfId="0" applyBorder="1" applyFont="1"/>
    <xf borderId="37" fillId="0" fontId="6" numFmtId="0" xfId="0" applyAlignment="1" applyBorder="1" applyFont="1">
      <alignment readingOrder="0"/>
    </xf>
    <xf borderId="37" fillId="0" fontId="6" numFmtId="165" xfId="0" applyAlignment="1" applyBorder="1" applyFont="1" applyNumberFormat="1">
      <alignment readingOrder="0"/>
    </xf>
    <xf borderId="38" fillId="0" fontId="6" numFmtId="0" xfId="0" applyAlignment="1" applyBorder="1" applyFont="1">
      <alignment readingOrder="0"/>
    </xf>
    <xf borderId="36" fillId="0" fontId="6" numFmtId="164" xfId="0" applyAlignment="1" applyBorder="1" applyFont="1" applyNumberFormat="1">
      <alignment horizontal="center" readingOrder="0"/>
    </xf>
    <xf borderId="37" fillId="0" fontId="6" numFmtId="0" xfId="0" applyAlignment="1" applyBorder="1" applyFont="1">
      <alignment horizontal="center" readingOrder="0"/>
    </xf>
    <xf borderId="37" fillId="0" fontId="6" numFmtId="0" xfId="0" applyAlignment="1" applyBorder="1" applyFont="1">
      <alignment horizontal="center"/>
    </xf>
    <xf borderId="38" fillId="0" fontId="6" numFmtId="0" xfId="0" applyAlignment="1" applyBorder="1" applyFont="1">
      <alignment horizontal="center"/>
    </xf>
    <xf borderId="39" fillId="0" fontId="6" numFmtId="0" xfId="0" applyAlignment="1" applyBorder="1" applyFont="1">
      <alignment readingOrder="0"/>
    </xf>
    <xf borderId="40" fillId="0" fontId="0" numFmtId="0" xfId="0" applyBorder="1" applyFont="1"/>
    <xf borderId="41" fillId="0" fontId="6" numFmtId="0" xfId="0" applyAlignment="1" applyBorder="1" applyFont="1">
      <alignment readingOrder="0"/>
    </xf>
    <xf borderId="41" fillId="0" fontId="6" numFmtId="165" xfId="0" applyAlignment="1" applyBorder="1" applyFont="1" applyNumberFormat="1">
      <alignment readingOrder="0"/>
    </xf>
    <xf borderId="42" fillId="0" fontId="6" numFmtId="0" xfId="0" applyAlignment="1" applyBorder="1" applyFont="1">
      <alignment readingOrder="0"/>
    </xf>
    <xf borderId="43" fillId="0" fontId="6" numFmtId="164" xfId="0" applyAlignment="1" applyBorder="1" applyFont="1" applyNumberFormat="1">
      <alignment horizontal="center" readingOrder="0"/>
    </xf>
    <xf borderId="41" fillId="0" fontId="6" numFmtId="0" xfId="0" applyAlignment="1" applyBorder="1" applyFont="1">
      <alignment horizontal="center" readingOrder="0"/>
    </xf>
    <xf borderId="41" fillId="0" fontId="6" numFmtId="0" xfId="0" applyAlignment="1" applyBorder="1" applyFont="1">
      <alignment horizontal="center"/>
    </xf>
    <xf borderId="42" fillId="0" fontId="6" numFmtId="0" xfId="0" applyAlignment="1" applyBorder="1" applyFont="1">
      <alignment horizontal="center"/>
    </xf>
    <xf borderId="42" fillId="0" fontId="6" numFmtId="0" xfId="0" applyBorder="1" applyFont="1"/>
    <xf borderId="40" fillId="0" fontId="6" numFmtId="164" xfId="0" applyAlignment="1" applyBorder="1" applyFont="1" applyNumberFormat="1">
      <alignment horizontal="center" readingOrder="0"/>
    </xf>
    <xf borderId="41" fillId="0" fontId="6" numFmtId="0" xfId="0" applyBorder="1" applyFont="1"/>
    <xf borderId="41" fillId="0" fontId="8" numFmtId="165" xfId="0" applyAlignment="1" applyBorder="1" applyFont="1" applyNumberFormat="1">
      <alignment readingOrder="0"/>
    </xf>
    <xf borderId="40" fillId="0" fontId="6" numFmtId="164" xfId="0" applyAlignment="1" applyBorder="1" applyFont="1" applyNumberFormat="1">
      <alignment horizontal="center"/>
    </xf>
    <xf borderId="41" fillId="0" fontId="6" numFmtId="165" xfId="0" applyBorder="1" applyFont="1" applyNumberFormat="1"/>
    <xf borderId="41" fillId="0" fontId="8" numFmtId="165" xfId="0" applyBorder="1" applyFont="1" applyNumberFormat="1"/>
    <xf borderId="40" fillId="0" fontId="6" numFmtId="168" xfId="0" applyAlignment="1" applyBorder="1" applyFont="1" applyNumberFormat="1">
      <alignment horizontal="center"/>
    </xf>
    <xf borderId="41" fillId="0" fontId="0" numFmtId="0" xfId="0" applyBorder="1" applyFont="1"/>
    <xf borderId="41" fillId="0" fontId="0" numFmtId="165" xfId="0" applyBorder="1" applyFont="1" applyNumberFormat="1"/>
    <xf borderId="42" fillId="0" fontId="0" numFmtId="0" xfId="0" applyBorder="1" applyFont="1"/>
    <xf borderId="40" fillId="0" fontId="0" numFmtId="168" xfId="0" applyAlignment="1" applyBorder="1" applyFont="1" applyNumberFormat="1">
      <alignment horizontal="center"/>
    </xf>
    <xf borderId="41" fillId="0" fontId="0" numFmtId="0" xfId="0" applyAlignment="1" applyBorder="1" applyFont="1">
      <alignment horizontal="center"/>
    </xf>
    <xf borderId="42" fillId="0" fontId="0" numFmtId="0" xfId="0" applyAlignment="1" applyBorder="1" applyFont="1">
      <alignment horizontal="center"/>
    </xf>
    <xf borderId="34" fillId="0" fontId="0" numFmtId="0" xfId="0" applyBorder="1" applyFont="1"/>
    <xf borderId="40" fillId="0" fontId="0" numFmtId="0" xfId="0" applyAlignment="1" applyBorder="1" applyFont="1">
      <alignment horizontal="center"/>
    </xf>
    <xf borderId="30" fillId="0" fontId="5" numFmtId="0" xfId="0" applyBorder="1" applyFont="1"/>
    <xf borderId="32" fillId="0" fontId="9" numFmtId="0" xfId="0" applyAlignment="1" applyBorder="1" applyFont="1">
      <alignment horizontal="left"/>
    </xf>
    <xf borderId="17" fillId="0" fontId="10" numFmtId="0" xfId="0" applyBorder="1" applyFont="1"/>
    <xf borderId="15" fillId="0" fontId="10" numFmtId="169" xfId="0" applyAlignment="1" applyBorder="1" applyFont="1" applyNumberFormat="1">
      <alignment horizontal="left" shrinkToFit="1" wrapText="0"/>
    </xf>
    <xf borderId="0" fillId="0" fontId="11" numFmtId="169" xfId="0" applyAlignment="1" applyFont="1" applyNumberFormat="1">
      <alignment horizontal="left" shrinkToFit="1" wrapText="0"/>
    </xf>
    <xf borderId="15" fillId="0" fontId="12" numFmtId="0" xfId="0" applyBorder="1" applyFont="1"/>
    <xf borderId="0" fillId="0" fontId="11" numFmtId="0" xfId="0" applyAlignment="1" applyFont="1">
      <alignment horizontal="left"/>
    </xf>
    <xf borderId="0" fillId="0" fontId="13" numFmtId="0" xfId="0" applyFont="1"/>
    <xf borderId="17" fillId="0" fontId="12" numFmtId="0" xfId="0" applyBorder="1" applyFont="1"/>
    <xf borderId="17" fillId="0" fontId="14" numFmtId="0" xfId="0" applyAlignment="1" applyBorder="1" applyFont="1">
      <alignment horizontal="left"/>
    </xf>
    <xf borderId="0" fillId="0" fontId="11" numFmtId="0" xfId="0" applyAlignment="1" applyFont="1">
      <alignment horizontal="left" shrinkToFit="0" vertical="top" wrapText="1"/>
    </xf>
    <xf borderId="17" fillId="0" fontId="10" numFmtId="0" xfId="0" applyAlignment="1" applyBorder="1" applyFont="1">
      <alignment horizontal="left"/>
    </xf>
    <xf borderId="17" fillId="0" fontId="10" numFmtId="49" xfId="0" applyAlignment="1" applyBorder="1" applyFont="1" applyNumberFormat="1">
      <alignment horizontal="left"/>
    </xf>
    <xf borderId="18" fillId="12" fontId="15" numFmtId="49" xfId="0" applyBorder="1" applyFill="1" applyFont="1" applyNumberFormat="1"/>
    <xf borderId="19" fillId="12" fontId="13" numFmtId="0" xfId="0" applyBorder="1" applyFont="1"/>
    <xf borderId="1" fillId="0" fontId="16" numFmtId="0" xfId="0" applyAlignment="1" applyBorder="1" applyFont="1">
      <alignment horizontal="center" vertical="center"/>
    </xf>
    <xf borderId="2" fillId="0" fontId="16" numFmtId="0" xfId="0" applyAlignment="1" applyBorder="1" applyFont="1">
      <alignment horizontal="center" vertical="center"/>
    </xf>
    <xf borderId="44" fillId="0" fontId="17" numFmtId="0" xfId="0" applyAlignment="1" applyBorder="1" applyFont="1">
      <alignment horizontal="left" vertical="center"/>
    </xf>
    <xf borderId="45" fillId="0" fontId="17" numFmtId="170" xfId="0" applyAlignment="1" applyBorder="1" applyFont="1" applyNumberFormat="1">
      <alignment horizontal="right" vertical="center"/>
    </xf>
    <xf borderId="17" fillId="0" fontId="18" numFmtId="0" xfId="0" applyBorder="1" applyFont="1"/>
    <xf borderId="34" fillId="0" fontId="11" numFmtId="171" xfId="0" applyAlignment="1" applyBorder="1" applyFont="1" applyNumberFormat="1">
      <alignment horizontal="right" vertical="center"/>
    </xf>
    <xf borderId="17" fillId="0" fontId="18" numFmtId="0" xfId="0" applyAlignment="1" applyBorder="1" applyFont="1">
      <alignment readingOrder="0"/>
    </xf>
    <xf borderId="0" fillId="0" fontId="4" numFmtId="166" xfId="0" applyFont="1" applyNumberFormat="1"/>
    <xf borderId="34" fillId="0" fontId="17" numFmtId="0" xfId="0" applyAlignment="1" applyBorder="1" applyFont="1">
      <alignment horizontal="left" vertical="center"/>
    </xf>
    <xf borderId="34" fillId="0" fontId="17" numFmtId="171" xfId="0" applyAlignment="1" applyBorder="1" applyFont="1" applyNumberFormat="1">
      <alignment horizontal="right" vertical="center"/>
    </xf>
    <xf borderId="34" fillId="0" fontId="19" numFmtId="0" xfId="0" applyAlignment="1" applyBorder="1" applyFont="1">
      <alignment horizontal="left" vertical="center"/>
    </xf>
    <xf borderId="46" fillId="0" fontId="19" numFmtId="0" xfId="0" applyAlignment="1" applyBorder="1" applyFont="1">
      <alignment horizontal="left" vertical="center"/>
    </xf>
    <xf borderId="47" fillId="0" fontId="11" numFmtId="171" xfId="0" applyAlignment="1" applyBorder="1" applyFont="1" applyNumberFormat="1">
      <alignment horizontal="right" vertical="center"/>
    </xf>
    <xf borderId="7" fillId="12" fontId="20" numFmtId="172" xfId="0" applyAlignment="1" applyBorder="1" applyFont="1" applyNumberFormat="1">
      <alignment horizontal="right" vertical="center"/>
    </xf>
    <xf borderId="48" fillId="12" fontId="21" numFmtId="170" xfId="0" applyAlignment="1" applyBorder="1" applyFont="1" applyNumberFormat="1">
      <alignment horizontal="right" vertical="center"/>
    </xf>
    <xf borderId="30" fillId="0" fontId="13" numFmtId="0" xfId="0" applyBorder="1" applyFont="1"/>
    <xf borderId="15" fillId="0" fontId="13" numFmtId="0" xfId="0" applyBorder="1" applyFont="1"/>
    <xf borderId="17" fillId="0" fontId="13" numFmtId="0" xfId="0" applyBorder="1" applyFont="1"/>
    <xf borderId="17" fillId="0" fontId="22" numFmtId="0" xfId="0" applyAlignment="1" applyBorder="1" applyFont="1">
      <alignment shrinkToFit="0" wrapText="1"/>
    </xf>
    <xf borderId="15" fillId="0" fontId="22" numFmtId="0" xfId="0" applyAlignment="1" applyBorder="1" applyFont="1">
      <alignment shrinkToFit="0" wrapText="1"/>
    </xf>
    <xf borderId="0" fillId="0" fontId="13" numFmtId="0" xfId="0" applyAlignment="1" applyFont="1">
      <alignment shrinkToFit="0" wrapText="1"/>
    </xf>
    <xf borderId="0" fillId="0" fontId="0" numFmtId="0" xfId="0" applyAlignment="1" applyFont="1">
      <alignment shrinkToFit="0" wrapText="1"/>
    </xf>
    <xf borderId="46" fillId="0" fontId="0" numFmtId="0" xfId="0" applyBorder="1" applyFont="1"/>
    <xf borderId="21" fillId="0" fontId="0" numFmtId="0" xfId="0" applyBorder="1" applyFont="1"/>
    <xf borderId="45" fillId="0" fontId="10" numFmtId="166" xfId="0" applyAlignment="1" applyBorder="1" applyFont="1" applyNumberFormat="1">
      <alignment horizontal="right" vertical="center"/>
    </xf>
    <xf borderId="17" fillId="0" fontId="11" numFmtId="0" xfId="0" applyAlignment="1" applyBorder="1" applyFont="1">
      <alignment horizontal="left" vertical="center"/>
    </xf>
    <xf borderId="17" fillId="0" fontId="10" numFmtId="0" xfId="0" applyAlignment="1" applyBorder="1" applyFont="1">
      <alignment horizontal="left" vertical="center"/>
    </xf>
    <xf borderId="34" fillId="0" fontId="11" numFmtId="167" xfId="0" applyAlignment="1" applyBorder="1" applyFont="1" applyNumberFormat="1">
      <alignment horizontal="right" vertical="center"/>
    </xf>
    <xf borderId="17" fillId="0" fontId="17" numFmtId="0" xfId="0" applyAlignment="1" applyBorder="1" applyFont="1">
      <alignment horizontal="left" vertical="center"/>
    </xf>
    <xf borderId="34" fillId="0" fontId="10" numFmtId="39" xfId="0" applyAlignment="1" applyBorder="1" applyFont="1" applyNumberFormat="1">
      <alignment horizontal="right" vertical="center"/>
    </xf>
    <xf borderId="46" fillId="0" fontId="11" numFmtId="0" xfId="0" applyAlignment="1" applyBorder="1" applyFont="1">
      <alignment horizontal="left" vertical="center"/>
    </xf>
    <xf borderId="7" fillId="12" fontId="21" numFmtId="172" xfId="0" applyAlignment="1" applyBorder="1" applyFont="1" applyNumberFormat="1">
      <alignment horizontal="right" vertical="center"/>
    </xf>
    <xf borderId="48" fillId="12" fontId="21" numFmtId="166" xfId="0" applyAlignment="1" applyBorder="1" applyFont="1" applyNumberFormat="1">
      <alignment horizontal="right" vertical="center"/>
    </xf>
    <xf borderId="17" fillId="0" fontId="22" numFmtId="0" xfId="0" applyBorder="1" applyFont="1"/>
    <xf borderId="15" fillId="0" fontId="22" numFmtId="0" xfId="0" applyBorder="1" applyFont="1"/>
    <xf borderId="18" fillId="13" fontId="22" numFmtId="0" xfId="0" applyBorder="1" applyFill="1" applyFont="1"/>
    <xf borderId="19" fillId="13" fontId="22" numFmtId="0" xfId="0" applyBorder="1" applyFont="1"/>
    <xf borderId="17" fillId="0" fontId="1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86"/>
    <col customWidth="1" min="2" max="2" width="31.0"/>
    <col customWidth="1" min="3" max="26" width="8.86"/>
  </cols>
  <sheetData>
    <row r="1">
      <c r="A1" s="1"/>
    </row>
    <row r="3">
      <c r="A3" s="2" t="s">
        <v>0</v>
      </c>
      <c r="B3" s="3" t="s">
        <v>1</v>
      </c>
    </row>
    <row r="4">
      <c r="A4" s="4" t="s">
        <v>2</v>
      </c>
      <c r="B4" s="5" t="s">
        <v>3</v>
      </c>
    </row>
    <row r="5">
      <c r="A5" s="4" t="s">
        <v>4</v>
      </c>
      <c r="B5" s="5" t="s">
        <v>5</v>
      </c>
    </row>
    <row r="6">
      <c r="A6" s="4" t="s">
        <v>6</v>
      </c>
      <c r="B6" s="5">
        <v>1.234564323E9</v>
      </c>
    </row>
    <row r="7">
      <c r="A7" s="4" t="s">
        <v>7</v>
      </c>
      <c r="B7" s="5" t="s">
        <v>8</v>
      </c>
    </row>
    <row r="8">
      <c r="A8" s="4" t="s">
        <v>9</v>
      </c>
      <c r="B8" s="5" t="s">
        <v>10</v>
      </c>
    </row>
    <row r="9">
      <c r="A9" s="6" t="s">
        <v>11</v>
      </c>
      <c r="B9" s="7"/>
    </row>
    <row r="10">
      <c r="A10" s="8"/>
      <c r="B10" s="9"/>
    </row>
    <row r="11">
      <c r="A11" s="10" t="s">
        <v>12</v>
      </c>
      <c r="B11" s="11"/>
    </row>
    <row r="12">
      <c r="A12" s="2" t="s">
        <v>13</v>
      </c>
      <c r="B12" s="12">
        <v>0.1</v>
      </c>
    </row>
    <row r="13">
      <c r="A13" s="13" t="s">
        <v>14</v>
      </c>
      <c r="B13" s="14">
        <v>0.12</v>
      </c>
    </row>
    <row r="14">
      <c r="A14" s="15" t="s">
        <v>15</v>
      </c>
      <c r="B14" s="16">
        <v>0.05</v>
      </c>
    </row>
    <row r="15">
      <c r="A15" s="15" t="s">
        <v>16</v>
      </c>
      <c r="B15" s="16">
        <v>0.0</v>
      </c>
    </row>
    <row r="16">
      <c r="A16" s="4" t="s">
        <v>17</v>
      </c>
      <c r="B16" s="16">
        <v>0.1</v>
      </c>
    </row>
    <row r="17">
      <c r="A17" s="17" t="s">
        <v>18</v>
      </c>
      <c r="B17" s="18">
        <v>0.2</v>
      </c>
    </row>
    <row r="18">
      <c r="A18" s="4" t="s">
        <v>19</v>
      </c>
      <c r="B18" s="19">
        <v>40.0</v>
      </c>
    </row>
    <row r="19">
      <c r="A19" s="6" t="s">
        <v>20</v>
      </c>
      <c r="B19" s="20">
        <v>12.0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1:B1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71"/>
    <col customWidth="1" min="2" max="3" width="8.86"/>
    <col customWidth="1" min="4" max="4" width="12.14"/>
    <col customWidth="1" min="5" max="5" width="3.86"/>
    <col customWidth="1" min="6" max="6" width="29.0"/>
    <col customWidth="1" min="7" max="8" width="8.86"/>
    <col customWidth="1" min="9" max="9" width="16.71"/>
    <col customWidth="1" min="10" max="10" width="21.71"/>
    <col customWidth="1" min="11" max="26" width="8.86"/>
  </cols>
  <sheetData>
    <row r="1">
      <c r="A1" s="21" t="str">
        <f>'Job Info'!B3</f>
        <v>Joe Blow</v>
      </c>
      <c r="B1" s="22"/>
      <c r="C1" s="22"/>
      <c r="D1" s="22"/>
      <c r="E1" s="22"/>
      <c r="F1" s="22"/>
      <c r="G1" s="22"/>
      <c r="H1" s="22"/>
      <c r="I1" s="11"/>
    </row>
    <row r="2">
      <c r="A2" s="23" t="s">
        <v>21</v>
      </c>
      <c r="B2" s="22"/>
      <c r="C2" s="22"/>
      <c r="D2" s="22"/>
      <c r="E2" s="24"/>
      <c r="F2" s="23" t="s">
        <v>22</v>
      </c>
      <c r="G2" s="22"/>
      <c r="H2" s="22"/>
      <c r="I2" s="11"/>
    </row>
    <row r="3">
      <c r="A3" s="25" t="s">
        <v>23</v>
      </c>
      <c r="B3" s="26"/>
      <c r="C3" s="25"/>
      <c r="D3" s="27">
        <f>SUM(D12:D33)</f>
        <v>2900</v>
      </c>
      <c r="E3" s="28"/>
      <c r="F3" s="29" t="s">
        <v>24</v>
      </c>
      <c r="G3" s="25"/>
      <c r="H3" s="25"/>
      <c r="I3" s="30">
        <f>SUM(I12:I29)</f>
        <v>19040</v>
      </c>
    </row>
    <row r="4">
      <c r="A4" s="25" t="s">
        <v>25</v>
      </c>
      <c r="B4" s="31">
        <f>'Job Info'!B12</f>
        <v>0.1</v>
      </c>
      <c r="C4" s="25"/>
      <c r="D4" s="27">
        <f>SUM(D3*B4)</f>
        <v>290</v>
      </c>
      <c r="E4" s="28"/>
      <c r="F4" s="29" t="s">
        <v>26</v>
      </c>
      <c r="G4" s="31">
        <f>'Job Info'!B13</f>
        <v>0.12</v>
      </c>
      <c r="H4" s="25"/>
      <c r="I4" s="30">
        <f>SUM(I3*G4)</f>
        <v>2284.8</v>
      </c>
    </row>
    <row r="5">
      <c r="A5" s="25" t="s">
        <v>27</v>
      </c>
      <c r="B5" s="31">
        <f>'Job Info'!B15</f>
        <v>0</v>
      </c>
      <c r="C5" s="25"/>
      <c r="D5" s="27">
        <f>SUM(D12:D35)*B5</f>
        <v>0</v>
      </c>
      <c r="E5" s="28"/>
      <c r="F5" s="29" t="s">
        <v>27</v>
      </c>
      <c r="G5" s="31">
        <f>'Job Info'!B14</f>
        <v>0.05</v>
      </c>
      <c r="H5" s="25"/>
      <c r="I5" s="30">
        <f>SUM(I3:I4)*G5</f>
        <v>1066.24</v>
      </c>
    </row>
    <row r="6">
      <c r="A6" s="25" t="s">
        <v>28</v>
      </c>
      <c r="D6" s="32">
        <f>SUM(D3:D5)</f>
        <v>3190</v>
      </c>
      <c r="E6" s="28"/>
      <c r="F6" s="33" t="s">
        <v>29</v>
      </c>
      <c r="G6" s="34"/>
      <c r="H6" s="34"/>
      <c r="I6" s="35">
        <f>SUM(I3:I5)</f>
        <v>22391.04</v>
      </c>
      <c r="J6" s="36" t="s">
        <v>30</v>
      </c>
      <c r="K6" s="37">
        <f>SUM(G12:G50)</f>
        <v>272</v>
      </c>
    </row>
    <row r="7">
      <c r="A7" s="25" t="s">
        <v>31</v>
      </c>
      <c r="B7" s="31">
        <f>'Job Info'!B17</f>
        <v>0.2</v>
      </c>
      <c r="C7" s="25"/>
      <c r="D7" s="27">
        <f>SUM(D6)*B7</f>
        <v>638</v>
      </c>
      <c r="E7" s="28"/>
      <c r="F7" s="38" t="s">
        <v>32</v>
      </c>
      <c r="G7" s="39"/>
      <c r="H7" s="39"/>
      <c r="I7" s="40">
        <f>D8</f>
        <v>3828</v>
      </c>
    </row>
    <row r="8">
      <c r="A8" s="25" t="s">
        <v>32</v>
      </c>
      <c r="B8" s="25"/>
      <c r="C8" s="25"/>
      <c r="D8" s="27">
        <f>SUM(D6:D7)</f>
        <v>3828</v>
      </c>
      <c r="E8" s="28"/>
      <c r="F8" s="41" t="s">
        <v>33</v>
      </c>
      <c r="G8" s="42"/>
      <c r="H8" s="42"/>
      <c r="I8" s="43">
        <f>SUM(I6:I7)</f>
        <v>26219.04</v>
      </c>
    </row>
    <row r="9">
      <c r="A9" s="25"/>
      <c r="B9" s="25"/>
      <c r="C9" s="25"/>
      <c r="D9" s="44"/>
      <c r="E9" s="28"/>
      <c r="F9" s="45"/>
      <c r="G9" s="46"/>
      <c r="H9" s="46"/>
      <c r="I9" s="47"/>
    </row>
    <row r="10">
      <c r="A10" s="25"/>
      <c r="B10" s="25"/>
      <c r="C10" s="25"/>
      <c r="D10" s="48"/>
      <c r="E10" s="28"/>
      <c r="F10" s="49"/>
      <c r="G10" s="46"/>
      <c r="H10" s="46"/>
      <c r="I10" s="50"/>
    </row>
    <row r="11">
      <c r="A11" s="10" t="s">
        <v>34</v>
      </c>
      <c r="B11" s="51" t="s">
        <v>35</v>
      </c>
      <c r="C11" s="51" t="s">
        <v>36</v>
      </c>
      <c r="D11" s="52" t="s">
        <v>37</v>
      </c>
      <c r="E11" s="53"/>
      <c r="F11" s="10" t="s">
        <v>38</v>
      </c>
      <c r="G11" s="51" t="s">
        <v>39</v>
      </c>
      <c r="H11" s="51" t="s">
        <v>40</v>
      </c>
      <c r="I11" s="52" t="s">
        <v>37</v>
      </c>
    </row>
    <row r="12">
      <c r="A12" s="54" t="s">
        <v>41</v>
      </c>
      <c r="B12" s="55">
        <v>450.0</v>
      </c>
      <c r="C12" s="54">
        <v>2.0</v>
      </c>
      <c r="D12" s="27">
        <f t="shared" ref="D12:D37" si="1">SUM(B12*C12)</f>
        <v>900</v>
      </c>
      <c r="E12" s="28"/>
      <c r="F12" s="56" t="s">
        <v>42</v>
      </c>
      <c r="G12" s="57">
        <v>1.0</v>
      </c>
      <c r="H12" s="58">
        <v>70.0</v>
      </c>
      <c r="I12" s="59">
        <f t="shared" ref="I12:I20" si="2">SUM(H12*G12)</f>
        <v>70</v>
      </c>
    </row>
    <row r="13">
      <c r="A13" s="54" t="s">
        <v>43</v>
      </c>
      <c r="B13" s="55">
        <v>2000.0</v>
      </c>
      <c r="C13" s="54">
        <v>1.0</v>
      </c>
      <c r="D13" s="27">
        <f t="shared" si="1"/>
        <v>2000</v>
      </c>
      <c r="E13" s="28"/>
      <c r="F13" s="60" t="s">
        <v>44</v>
      </c>
      <c r="G13" s="61">
        <v>1.0</v>
      </c>
      <c r="H13" s="62">
        <v>70.0</v>
      </c>
      <c r="I13" s="63">
        <f t="shared" si="2"/>
        <v>70</v>
      </c>
    </row>
    <row r="14">
      <c r="A14" s="54"/>
      <c r="B14" s="55"/>
      <c r="C14" s="54">
        <v>1.0</v>
      </c>
      <c r="D14" s="27">
        <f t="shared" si="1"/>
        <v>0</v>
      </c>
      <c r="E14" s="28"/>
      <c r="F14" s="64" t="s">
        <v>45</v>
      </c>
      <c r="G14" s="54">
        <v>120.0</v>
      </c>
      <c r="H14" s="55">
        <v>70.0</v>
      </c>
      <c r="I14" s="30">
        <f t="shared" si="2"/>
        <v>8400</v>
      </c>
    </row>
    <row r="15">
      <c r="A15" s="54"/>
      <c r="B15" s="55"/>
      <c r="C15" s="54"/>
      <c r="D15" s="27">
        <f t="shared" si="1"/>
        <v>0</v>
      </c>
      <c r="E15" s="28"/>
      <c r="F15" s="64" t="s">
        <v>46</v>
      </c>
      <c r="G15" s="54">
        <v>150.0</v>
      </c>
      <c r="H15" s="55">
        <v>70.0</v>
      </c>
      <c r="I15" s="30">
        <f t="shared" si="2"/>
        <v>10500</v>
      </c>
    </row>
    <row r="16">
      <c r="A16" s="25"/>
      <c r="B16" s="55"/>
      <c r="C16" s="54"/>
      <c r="D16" s="27">
        <f t="shared" si="1"/>
        <v>0</v>
      </c>
      <c r="E16" s="28"/>
      <c r="F16" s="64"/>
      <c r="G16" s="54"/>
      <c r="H16" s="54"/>
      <c r="I16" s="30">
        <f t="shared" si="2"/>
        <v>0</v>
      </c>
    </row>
    <row r="17">
      <c r="A17" s="25"/>
      <c r="B17" s="26"/>
      <c r="C17" s="25"/>
      <c r="D17" s="27">
        <f t="shared" si="1"/>
        <v>0</v>
      </c>
      <c r="E17" s="28"/>
      <c r="F17" s="29"/>
      <c r="G17" s="54"/>
      <c r="H17" s="54"/>
      <c r="I17" s="30">
        <f t="shared" si="2"/>
        <v>0</v>
      </c>
    </row>
    <row r="18">
      <c r="A18" s="25"/>
      <c r="B18" s="26"/>
      <c r="C18" s="25"/>
      <c r="D18" s="27">
        <f t="shared" si="1"/>
        <v>0</v>
      </c>
      <c r="E18" s="28"/>
      <c r="F18" s="29"/>
      <c r="G18" s="25"/>
      <c r="H18" s="25"/>
      <c r="I18" s="30">
        <f t="shared" si="2"/>
        <v>0</v>
      </c>
    </row>
    <row r="19">
      <c r="A19" s="25"/>
      <c r="B19" s="26"/>
      <c r="C19" s="25"/>
      <c r="D19" s="27">
        <f t="shared" si="1"/>
        <v>0</v>
      </c>
      <c r="E19" s="28"/>
      <c r="F19" s="29"/>
      <c r="G19" s="25"/>
      <c r="H19" s="25"/>
      <c r="I19" s="30">
        <f t="shared" si="2"/>
        <v>0</v>
      </c>
    </row>
    <row r="20">
      <c r="A20" s="25"/>
      <c r="B20" s="26"/>
      <c r="C20" s="25"/>
      <c r="D20" s="27">
        <f t="shared" si="1"/>
        <v>0</v>
      </c>
      <c r="E20" s="28"/>
      <c r="F20" s="29"/>
      <c r="G20" s="25"/>
      <c r="H20" s="25"/>
      <c r="I20" s="30">
        <f t="shared" si="2"/>
        <v>0</v>
      </c>
    </row>
    <row r="21" ht="15.75" customHeight="1">
      <c r="A21" s="25"/>
      <c r="B21" s="26"/>
      <c r="C21" s="25"/>
      <c r="D21" s="27">
        <f t="shared" si="1"/>
        <v>0</v>
      </c>
      <c r="E21" s="28"/>
      <c r="F21" s="29"/>
      <c r="G21" s="25"/>
      <c r="H21" s="25"/>
      <c r="I21" s="44"/>
    </row>
    <row r="22" ht="15.75" customHeight="1">
      <c r="A22" s="25"/>
      <c r="B22" s="26"/>
      <c r="C22" s="25"/>
      <c r="D22" s="27">
        <f t="shared" si="1"/>
        <v>0</v>
      </c>
      <c r="E22" s="28"/>
      <c r="F22" s="29"/>
      <c r="G22" s="25"/>
      <c r="H22" s="25"/>
      <c r="I22" s="44"/>
    </row>
    <row r="23" ht="15.75" customHeight="1">
      <c r="A23" s="25"/>
      <c r="B23" s="26"/>
      <c r="C23" s="25"/>
      <c r="D23" s="27">
        <f t="shared" si="1"/>
        <v>0</v>
      </c>
      <c r="E23" s="28"/>
      <c r="F23" s="29"/>
      <c r="G23" s="25"/>
      <c r="H23" s="25"/>
      <c r="I23" s="44"/>
    </row>
    <row r="24" ht="15.75" customHeight="1">
      <c r="A24" s="25"/>
      <c r="B24" s="26"/>
      <c r="C24" s="25"/>
      <c r="D24" s="27">
        <f t="shared" si="1"/>
        <v>0</v>
      </c>
      <c r="E24" s="28"/>
      <c r="F24" s="29"/>
      <c r="G24" s="25"/>
      <c r="H24" s="25"/>
      <c r="I24" s="44"/>
    </row>
    <row r="25" ht="15.75" customHeight="1">
      <c r="A25" s="25"/>
      <c r="B25" s="26"/>
      <c r="C25" s="25"/>
      <c r="D25" s="27">
        <f t="shared" si="1"/>
        <v>0</v>
      </c>
      <c r="E25" s="28"/>
      <c r="F25" s="29"/>
      <c r="G25" s="25"/>
      <c r="H25" s="25"/>
      <c r="I25" s="44"/>
    </row>
    <row r="26" ht="15.75" customHeight="1">
      <c r="A26" s="25"/>
      <c r="B26" s="26"/>
      <c r="C26" s="25"/>
      <c r="D26" s="27">
        <f t="shared" si="1"/>
        <v>0</v>
      </c>
      <c r="E26" s="28"/>
      <c r="F26" s="29"/>
      <c r="G26" s="25"/>
      <c r="H26" s="25"/>
      <c r="I26" s="44"/>
    </row>
    <row r="27" ht="15.75" customHeight="1">
      <c r="A27" s="25"/>
      <c r="B27" s="26"/>
      <c r="C27" s="25"/>
      <c r="D27" s="27">
        <f t="shared" si="1"/>
        <v>0</v>
      </c>
      <c r="E27" s="28"/>
      <c r="F27" s="29"/>
      <c r="G27" s="25"/>
      <c r="H27" s="25"/>
      <c r="I27" s="44"/>
    </row>
    <row r="28" ht="15.75" customHeight="1">
      <c r="A28" s="25"/>
      <c r="B28" s="26"/>
      <c r="C28" s="25"/>
      <c r="D28" s="27">
        <f t="shared" si="1"/>
        <v>0</v>
      </c>
      <c r="E28" s="28"/>
      <c r="F28" s="29"/>
      <c r="G28" s="25"/>
      <c r="H28" s="25"/>
      <c r="I28" s="44"/>
    </row>
    <row r="29" ht="15.75" customHeight="1">
      <c r="A29" s="25"/>
      <c r="B29" s="26"/>
      <c r="C29" s="25"/>
      <c r="D29" s="27">
        <f t="shared" si="1"/>
        <v>0</v>
      </c>
      <c r="E29" s="28"/>
      <c r="F29" s="29"/>
      <c r="G29" s="25"/>
      <c r="H29" s="25"/>
      <c r="I29" s="44"/>
    </row>
    <row r="30" ht="15.75" customHeight="1">
      <c r="A30" s="25"/>
      <c r="B30" s="26"/>
      <c r="C30" s="25"/>
      <c r="D30" s="27">
        <f t="shared" si="1"/>
        <v>0</v>
      </c>
      <c r="E30" s="28"/>
      <c r="F30" s="29"/>
      <c r="G30" s="25"/>
      <c r="H30" s="25"/>
      <c r="I30" s="44"/>
    </row>
    <row r="31" ht="15.75" customHeight="1">
      <c r="A31" s="25"/>
      <c r="B31" s="26"/>
      <c r="C31" s="25"/>
      <c r="D31" s="27">
        <f t="shared" si="1"/>
        <v>0</v>
      </c>
      <c r="E31" s="28"/>
      <c r="F31" s="29"/>
      <c r="G31" s="25"/>
      <c r="H31" s="25"/>
      <c r="I31" s="44"/>
    </row>
    <row r="32" ht="15.75" customHeight="1">
      <c r="A32" s="25"/>
      <c r="B32" s="26"/>
      <c r="C32" s="25"/>
      <c r="D32" s="27">
        <f t="shared" si="1"/>
        <v>0</v>
      </c>
      <c r="E32" s="28"/>
      <c r="F32" s="29"/>
      <c r="G32" s="25"/>
      <c r="H32" s="25"/>
      <c r="I32" s="44"/>
    </row>
    <row r="33" ht="15.75" customHeight="1">
      <c r="A33" s="25"/>
      <c r="B33" s="26"/>
      <c r="C33" s="25"/>
      <c r="D33" s="27">
        <f t="shared" si="1"/>
        <v>0</v>
      </c>
      <c r="E33" s="28"/>
      <c r="F33" s="29"/>
      <c r="G33" s="25"/>
      <c r="H33" s="25"/>
      <c r="I33" s="44"/>
    </row>
    <row r="34" ht="15.75" customHeight="1">
      <c r="A34" s="25"/>
      <c r="B34" s="26"/>
      <c r="C34" s="25"/>
      <c r="D34" s="27">
        <f t="shared" si="1"/>
        <v>0</v>
      </c>
      <c r="E34" s="28"/>
      <c r="F34" s="29"/>
      <c r="G34" s="25"/>
      <c r="H34" s="25"/>
      <c r="I34" s="44"/>
    </row>
    <row r="35" ht="15.75" customHeight="1">
      <c r="A35" s="25"/>
      <c r="B35" s="26"/>
      <c r="C35" s="25"/>
      <c r="D35" s="27">
        <f t="shared" si="1"/>
        <v>0</v>
      </c>
      <c r="E35" s="28"/>
      <c r="F35" s="29"/>
      <c r="G35" s="25"/>
      <c r="H35" s="25"/>
      <c r="I35" s="44"/>
    </row>
    <row r="36" ht="15.75" customHeight="1">
      <c r="A36" s="25"/>
      <c r="B36" s="26"/>
      <c r="C36" s="25"/>
      <c r="D36" s="27">
        <f t="shared" si="1"/>
        <v>0</v>
      </c>
      <c r="E36" s="28"/>
      <c r="F36" s="29"/>
      <c r="G36" s="25"/>
      <c r="H36" s="25"/>
      <c r="I36" s="44"/>
    </row>
    <row r="37" ht="15.75" customHeight="1">
      <c r="A37" s="25"/>
      <c r="B37" s="26"/>
      <c r="C37" s="25"/>
      <c r="D37" s="27">
        <f t="shared" si="1"/>
        <v>0</v>
      </c>
      <c r="E37" s="28"/>
      <c r="F37" s="29"/>
      <c r="G37" s="25"/>
      <c r="H37" s="25"/>
      <c r="I37" s="44"/>
    </row>
    <row r="38" ht="15.75" customHeight="1">
      <c r="A38" s="25"/>
      <c r="B38" s="26"/>
      <c r="C38" s="25"/>
      <c r="D38" s="44"/>
      <c r="E38" s="28"/>
      <c r="F38" s="29"/>
      <c r="G38" s="25"/>
      <c r="H38" s="25"/>
      <c r="I38" s="44"/>
    </row>
    <row r="39" ht="15.75" customHeight="1">
      <c r="A39" s="25"/>
      <c r="B39" s="25"/>
      <c r="C39" s="25"/>
      <c r="D39" s="44"/>
      <c r="E39" s="28"/>
      <c r="F39" s="29"/>
      <c r="G39" s="25"/>
      <c r="H39" s="25"/>
      <c r="I39" s="44"/>
    </row>
    <row r="40" ht="15.75" customHeight="1">
      <c r="D40" s="65"/>
      <c r="E40" s="66"/>
      <c r="F40" s="67"/>
      <c r="G40" s="68"/>
      <c r="H40" s="68"/>
      <c r="I40" s="65"/>
    </row>
    <row r="41" ht="15.75" customHeight="1">
      <c r="D41" s="65"/>
      <c r="E41" s="66"/>
      <c r="F41" s="67"/>
      <c r="G41" s="68"/>
      <c r="H41" s="68"/>
      <c r="I41" s="65"/>
    </row>
    <row r="42" ht="15.75" customHeight="1">
      <c r="D42" s="65"/>
      <c r="E42" s="66"/>
      <c r="F42" s="67"/>
      <c r="G42" s="68"/>
      <c r="H42" s="68"/>
      <c r="I42" s="65"/>
    </row>
    <row r="43" ht="15.75" customHeight="1">
      <c r="D43" s="65"/>
      <c r="E43" s="66"/>
      <c r="F43" s="67"/>
      <c r="G43" s="68"/>
      <c r="H43" s="68"/>
      <c r="I43" s="65"/>
    </row>
    <row r="44" ht="15.75" customHeight="1">
      <c r="D44" s="65"/>
      <c r="E44" s="66"/>
      <c r="F44" s="67"/>
      <c r="G44" s="68"/>
      <c r="H44" s="68"/>
      <c r="I44" s="65"/>
    </row>
    <row r="45" ht="15.75" customHeight="1">
      <c r="D45" s="65"/>
      <c r="E45" s="66"/>
      <c r="F45" s="67"/>
      <c r="G45" s="68"/>
      <c r="H45" s="68"/>
      <c r="I45" s="65"/>
    </row>
    <row r="46" ht="15.75" customHeight="1">
      <c r="D46" s="65"/>
      <c r="E46" s="66"/>
      <c r="F46" s="67"/>
      <c r="G46" s="68"/>
      <c r="H46" s="68"/>
      <c r="I46" s="65"/>
    </row>
    <row r="47" ht="15.75" customHeight="1">
      <c r="D47" s="65"/>
      <c r="E47" s="66"/>
      <c r="F47" s="67"/>
      <c r="G47" s="68"/>
      <c r="H47" s="68"/>
      <c r="I47" s="65"/>
    </row>
    <row r="48" ht="15.75" customHeight="1">
      <c r="D48" s="65"/>
      <c r="E48" s="66"/>
      <c r="F48" s="67"/>
      <c r="G48" s="68"/>
      <c r="H48" s="68"/>
      <c r="I48" s="65"/>
    </row>
    <row r="49" ht="15.75" customHeight="1">
      <c r="D49" s="65"/>
      <c r="E49" s="66"/>
      <c r="F49" s="67"/>
      <c r="G49" s="68"/>
      <c r="H49" s="68"/>
      <c r="I49" s="65"/>
    </row>
    <row r="50" ht="15.75" customHeight="1">
      <c r="D50" s="65"/>
      <c r="E50" s="66"/>
      <c r="F50" s="67"/>
      <c r="G50" s="68"/>
      <c r="H50" s="68"/>
      <c r="I50" s="65"/>
    </row>
    <row r="51" ht="15.75" customHeight="1">
      <c r="D51" s="65"/>
      <c r="E51" s="66"/>
      <c r="F51" s="67"/>
      <c r="G51" s="68"/>
      <c r="H51" s="68"/>
      <c r="I51" s="65"/>
    </row>
    <row r="52" ht="15.75" customHeight="1">
      <c r="D52" s="65"/>
      <c r="E52" s="66"/>
      <c r="F52" s="67"/>
      <c r="G52" s="68"/>
      <c r="H52" s="68"/>
      <c r="I52" s="65"/>
    </row>
    <row r="53" ht="15.75" customHeight="1">
      <c r="D53" s="65"/>
      <c r="E53" s="66"/>
      <c r="F53" s="67"/>
      <c r="G53" s="68"/>
      <c r="H53" s="68"/>
      <c r="I53" s="65"/>
    </row>
    <row r="54" ht="15.75" customHeight="1">
      <c r="D54" s="65"/>
      <c r="E54" s="66"/>
      <c r="F54" s="67"/>
      <c r="G54" s="68"/>
      <c r="H54" s="68"/>
      <c r="I54" s="65"/>
    </row>
    <row r="55" ht="15.75" customHeight="1">
      <c r="D55" s="65"/>
      <c r="E55" s="66"/>
      <c r="F55" s="67"/>
      <c r="G55" s="68"/>
      <c r="H55" s="68"/>
      <c r="I55" s="65"/>
    </row>
    <row r="56" ht="15.75" customHeight="1">
      <c r="D56" s="65"/>
      <c r="E56" s="66"/>
      <c r="F56" s="67"/>
      <c r="G56" s="68"/>
      <c r="H56" s="68"/>
      <c r="I56" s="65"/>
    </row>
    <row r="57" ht="15.75" customHeight="1">
      <c r="D57" s="65"/>
      <c r="E57" s="66"/>
      <c r="F57" s="67"/>
      <c r="G57" s="68"/>
      <c r="H57" s="68"/>
      <c r="I57" s="65"/>
    </row>
    <row r="58" ht="15.75" customHeight="1">
      <c r="D58" s="65"/>
      <c r="E58" s="66"/>
      <c r="F58" s="67"/>
      <c r="G58" s="68"/>
      <c r="H58" s="68"/>
      <c r="I58" s="65"/>
    </row>
    <row r="59" ht="15.75" customHeight="1">
      <c r="D59" s="65"/>
      <c r="E59" s="66"/>
      <c r="F59" s="67"/>
      <c r="G59" s="68"/>
      <c r="H59" s="68"/>
      <c r="I59" s="65"/>
    </row>
    <row r="60" ht="15.75" customHeight="1">
      <c r="D60" s="65"/>
      <c r="E60" s="66"/>
      <c r="F60" s="67"/>
      <c r="G60" s="68"/>
      <c r="H60" s="68"/>
      <c r="I60" s="65"/>
    </row>
    <row r="61" ht="15.75" customHeight="1">
      <c r="D61" s="65"/>
      <c r="E61" s="66"/>
      <c r="F61" s="67"/>
      <c r="G61" s="68"/>
      <c r="H61" s="68"/>
      <c r="I61" s="65"/>
    </row>
    <row r="62" ht="15.75" customHeight="1">
      <c r="D62" s="65"/>
      <c r="E62" s="66"/>
      <c r="F62" s="67"/>
      <c r="G62" s="68"/>
      <c r="H62" s="68"/>
      <c r="I62" s="65"/>
    </row>
    <row r="63" ht="15.75" customHeight="1">
      <c r="D63" s="65"/>
      <c r="E63" s="66"/>
      <c r="F63" s="67"/>
      <c r="G63" s="68"/>
      <c r="H63" s="68"/>
      <c r="I63" s="65"/>
    </row>
    <row r="64" ht="15.75" customHeight="1">
      <c r="D64" s="65"/>
      <c r="E64" s="66"/>
      <c r="F64" s="67"/>
      <c r="G64" s="68"/>
      <c r="H64" s="68"/>
      <c r="I64" s="65"/>
    </row>
    <row r="65" ht="15.75" customHeight="1">
      <c r="D65" s="65"/>
      <c r="E65" s="66"/>
      <c r="F65" s="67"/>
      <c r="G65" s="68"/>
      <c r="H65" s="68"/>
      <c r="I65" s="65"/>
    </row>
    <row r="66" ht="15.75" customHeight="1">
      <c r="D66" s="65"/>
      <c r="E66" s="66"/>
      <c r="F66" s="67"/>
      <c r="G66" s="68"/>
      <c r="H66" s="68"/>
      <c r="I66" s="65"/>
    </row>
    <row r="67" ht="15.75" customHeight="1">
      <c r="D67" s="65"/>
      <c r="E67" s="66"/>
      <c r="F67" s="67"/>
      <c r="G67" s="68"/>
      <c r="H67" s="68"/>
      <c r="I67" s="65"/>
    </row>
    <row r="68" ht="15.75" customHeight="1">
      <c r="D68" s="65"/>
      <c r="E68" s="66"/>
      <c r="F68" s="67"/>
      <c r="G68" s="68"/>
      <c r="H68" s="68"/>
      <c r="I68" s="65"/>
    </row>
    <row r="69" ht="15.75" customHeight="1">
      <c r="D69" s="65"/>
      <c r="E69" s="66"/>
      <c r="F69" s="67"/>
      <c r="G69" s="68"/>
      <c r="H69" s="68"/>
      <c r="I69" s="65"/>
    </row>
    <row r="70" ht="15.75" customHeight="1">
      <c r="D70" s="65"/>
      <c r="E70" s="66"/>
      <c r="F70" s="67"/>
      <c r="G70" s="68"/>
      <c r="H70" s="68"/>
      <c r="I70" s="65"/>
    </row>
    <row r="71" ht="15.75" customHeight="1">
      <c r="D71" s="65"/>
      <c r="E71" s="66"/>
      <c r="F71" s="67"/>
      <c r="G71" s="68"/>
      <c r="H71" s="68"/>
      <c r="I71" s="65"/>
    </row>
    <row r="72" ht="15.75" customHeight="1">
      <c r="D72" s="65"/>
      <c r="E72" s="66"/>
      <c r="F72" s="67"/>
      <c r="G72" s="68"/>
      <c r="H72" s="68"/>
      <c r="I72" s="65"/>
    </row>
    <row r="73" ht="15.75" customHeight="1">
      <c r="D73" s="65"/>
      <c r="E73" s="66"/>
      <c r="F73" s="67"/>
      <c r="G73" s="68"/>
      <c r="H73" s="68"/>
      <c r="I73" s="65"/>
    </row>
    <row r="74" ht="15.75" customHeight="1">
      <c r="D74" s="65"/>
      <c r="E74" s="66"/>
      <c r="F74" s="67"/>
      <c r="G74" s="68"/>
      <c r="H74" s="68"/>
      <c r="I74" s="65"/>
    </row>
    <row r="75" ht="15.75" customHeight="1">
      <c r="D75" s="65"/>
      <c r="E75" s="66"/>
      <c r="F75" s="67"/>
      <c r="G75" s="68"/>
      <c r="H75" s="68"/>
      <c r="I75" s="65"/>
    </row>
    <row r="76" ht="15.75" customHeight="1">
      <c r="D76" s="65"/>
      <c r="E76" s="66"/>
      <c r="F76" s="67"/>
      <c r="G76" s="68"/>
      <c r="H76" s="68"/>
      <c r="I76" s="65"/>
    </row>
    <row r="77" ht="15.75" customHeight="1">
      <c r="D77" s="65"/>
      <c r="E77" s="66"/>
      <c r="F77" s="67"/>
      <c r="G77" s="68"/>
      <c r="H77" s="68"/>
      <c r="I77" s="65"/>
    </row>
    <row r="78" ht="15.75" customHeight="1">
      <c r="D78" s="65"/>
      <c r="E78" s="66"/>
      <c r="F78" s="67"/>
      <c r="G78" s="68"/>
      <c r="H78" s="68"/>
      <c r="I78" s="65"/>
    </row>
    <row r="79" ht="15.75" customHeight="1">
      <c r="D79" s="65"/>
      <c r="E79" s="66"/>
      <c r="F79" s="67"/>
      <c r="G79" s="68"/>
      <c r="H79" s="68"/>
      <c r="I79" s="65"/>
    </row>
    <row r="80" ht="15.75" customHeight="1">
      <c r="D80" s="65"/>
      <c r="E80" s="66"/>
      <c r="F80" s="67"/>
      <c r="G80" s="68"/>
      <c r="H80" s="68"/>
      <c r="I80" s="65"/>
    </row>
    <row r="81" ht="15.75" customHeight="1">
      <c r="D81" s="65"/>
      <c r="E81" s="66"/>
      <c r="F81" s="67"/>
      <c r="G81" s="68"/>
      <c r="H81" s="68"/>
      <c r="I81" s="65"/>
    </row>
    <row r="82" ht="15.75" customHeight="1">
      <c r="D82" s="65"/>
      <c r="E82" s="66"/>
      <c r="F82" s="67"/>
      <c r="G82" s="68"/>
      <c r="H82" s="68"/>
      <c r="I82" s="65"/>
    </row>
    <row r="83" ht="15.75" customHeight="1">
      <c r="D83" s="65"/>
      <c r="E83" s="66"/>
      <c r="F83" s="67"/>
      <c r="G83" s="68"/>
      <c r="H83" s="68"/>
      <c r="I83" s="65"/>
    </row>
    <row r="84" ht="15.75" customHeight="1">
      <c r="D84" s="65"/>
      <c r="E84" s="66"/>
      <c r="F84" s="67"/>
      <c r="G84" s="68"/>
      <c r="H84" s="68"/>
      <c r="I84" s="65"/>
    </row>
    <row r="85" ht="15.75" customHeight="1">
      <c r="D85" s="65"/>
      <c r="E85" s="66"/>
      <c r="F85" s="67"/>
      <c r="G85" s="68"/>
      <c r="H85" s="68"/>
      <c r="I85" s="65"/>
    </row>
    <row r="86" ht="15.75" customHeight="1">
      <c r="D86" s="65"/>
      <c r="E86" s="66"/>
      <c r="F86" s="67"/>
      <c r="G86" s="68"/>
      <c r="H86" s="68"/>
      <c r="I86" s="65"/>
    </row>
    <row r="87" ht="15.75" customHeight="1">
      <c r="D87" s="65"/>
      <c r="E87" s="66"/>
      <c r="F87" s="67"/>
      <c r="G87" s="68"/>
      <c r="H87" s="68"/>
      <c r="I87" s="65"/>
    </row>
    <row r="88" ht="15.75" customHeight="1">
      <c r="D88" s="65"/>
      <c r="E88" s="66"/>
      <c r="F88" s="67"/>
      <c r="G88" s="68"/>
      <c r="H88" s="68"/>
      <c r="I88" s="65"/>
    </row>
    <row r="89" ht="15.75" customHeight="1">
      <c r="D89" s="65"/>
      <c r="E89" s="66"/>
      <c r="F89" s="67"/>
      <c r="G89" s="68"/>
      <c r="H89" s="68"/>
      <c r="I89" s="65"/>
    </row>
    <row r="90" ht="15.75" customHeight="1">
      <c r="D90" s="65"/>
      <c r="E90" s="66"/>
      <c r="F90" s="67"/>
      <c r="G90" s="68"/>
      <c r="H90" s="68"/>
      <c r="I90" s="65"/>
    </row>
    <row r="91" ht="15.75" customHeight="1">
      <c r="D91" s="65"/>
      <c r="E91" s="66"/>
      <c r="F91" s="67"/>
      <c r="G91" s="68"/>
      <c r="H91" s="68"/>
      <c r="I91" s="65"/>
    </row>
    <row r="92" ht="15.75" customHeight="1">
      <c r="D92" s="65"/>
      <c r="E92" s="66"/>
      <c r="F92" s="67"/>
      <c r="G92" s="68"/>
      <c r="H92" s="68"/>
      <c r="I92" s="65"/>
    </row>
    <row r="93" ht="15.75" customHeight="1">
      <c r="D93" s="65"/>
      <c r="E93" s="66"/>
      <c r="F93" s="67"/>
      <c r="G93" s="68"/>
      <c r="H93" s="68"/>
      <c r="I93" s="65"/>
    </row>
    <row r="94" ht="15.75" customHeight="1">
      <c r="D94" s="65"/>
      <c r="E94" s="66"/>
      <c r="F94" s="67"/>
      <c r="G94" s="68"/>
      <c r="H94" s="68"/>
      <c r="I94" s="65"/>
    </row>
    <row r="95" ht="15.75" customHeight="1">
      <c r="D95" s="65"/>
      <c r="E95" s="66"/>
      <c r="F95" s="67"/>
      <c r="G95" s="68"/>
      <c r="H95" s="68"/>
      <c r="I95" s="65"/>
    </row>
    <row r="96" ht="15.75" customHeight="1">
      <c r="D96" s="65"/>
      <c r="E96" s="66"/>
      <c r="F96" s="67"/>
      <c r="G96" s="68"/>
      <c r="H96" s="68"/>
      <c r="I96" s="65"/>
    </row>
    <row r="97" ht="15.75" customHeight="1">
      <c r="D97" s="65"/>
      <c r="E97" s="66"/>
      <c r="F97" s="67"/>
      <c r="G97" s="68"/>
      <c r="H97" s="68"/>
      <c r="I97" s="65"/>
    </row>
    <row r="98" ht="15.75" customHeight="1">
      <c r="D98" s="65"/>
      <c r="E98" s="66"/>
      <c r="F98" s="67"/>
      <c r="G98" s="68"/>
      <c r="H98" s="68"/>
      <c r="I98" s="65"/>
    </row>
    <row r="99" ht="15.75" customHeight="1">
      <c r="D99" s="65"/>
      <c r="E99" s="66"/>
      <c r="F99" s="67"/>
      <c r="G99" s="68"/>
      <c r="H99" s="68"/>
      <c r="I99" s="65"/>
    </row>
    <row r="100" ht="15.75" customHeight="1">
      <c r="D100" s="65"/>
      <c r="E100" s="66"/>
      <c r="F100" s="67"/>
      <c r="G100" s="68"/>
      <c r="H100" s="68"/>
      <c r="I100" s="65"/>
    </row>
    <row r="101" ht="15.75" customHeight="1">
      <c r="D101" s="65"/>
      <c r="E101" s="66"/>
      <c r="F101" s="67"/>
      <c r="G101" s="68"/>
      <c r="H101" s="68"/>
      <c r="I101" s="65"/>
    </row>
    <row r="102" ht="15.75" customHeight="1">
      <c r="D102" s="65"/>
      <c r="E102" s="66"/>
      <c r="F102" s="67"/>
      <c r="G102" s="68"/>
      <c r="H102" s="68"/>
      <c r="I102" s="65"/>
    </row>
    <row r="103" ht="15.75" customHeight="1">
      <c r="E103" s="66"/>
    </row>
    <row r="104" ht="15.75" customHeight="1">
      <c r="E104" s="66"/>
    </row>
    <row r="105" ht="15.75" customHeight="1">
      <c r="E105" s="66"/>
    </row>
    <row r="106" ht="15.75" customHeight="1">
      <c r="E106" s="66"/>
    </row>
    <row r="107" ht="15.75" customHeight="1">
      <c r="E107" s="66"/>
    </row>
    <row r="108" ht="15.75" customHeight="1">
      <c r="E108" s="66"/>
    </row>
    <row r="109" ht="15.75" customHeight="1">
      <c r="E109" s="66"/>
    </row>
    <row r="110" ht="15.75" customHeight="1">
      <c r="E110" s="66"/>
    </row>
    <row r="111" ht="15.75" customHeight="1">
      <c r="E111" s="66"/>
    </row>
    <row r="112" ht="15.75" customHeight="1">
      <c r="E112" s="66"/>
    </row>
    <row r="113" ht="15.75" customHeight="1">
      <c r="E113" s="66"/>
    </row>
    <row r="114" ht="15.75" customHeight="1">
      <c r="E114" s="66"/>
    </row>
    <row r="115" ht="15.75" customHeight="1">
      <c r="E115" s="66"/>
    </row>
    <row r="116" ht="15.75" customHeight="1">
      <c r="E116" s="66"/>
    </row>
    <row r="117" ht="15.75" customHeight="1">
      <c r="E117" s="66"/>
    </row>
    <row r="118" ht="15.75" customHeight="1">
      <c r="E118" s="66"/>
    </row>
    <row r="119" ht="15.75" customHeight="1">
      <c r="E119" s="66"/>
    </row>
    <row r="120" ht="15.75" customHeight="1">
      <c r="E120" s="66"/>
    </row>
    <row r="121" ht="15.75" customHeight="1">
      <c r="E121" s="66"/>
    </row>
    <row r="122" ht="15.75" customHeight="1">
      <c r="E122" s="66"/>
    </row>
    <row r="123" ht="15.75" customHeight="1">
      <c r="E123" s="66"/>
    </row>
    <row r="124" ht="15.75" customHeight="1">
      <c r="E124" s="66"/>
    </row>
    <row r="125" ht="15.75" customHeight="1">
      <c r="E125" s="66"/>
    </row>
    <row r="126" ht="15.75" customHeight="1">
      <c r="E126" s="66"/>
    </row>
    <row r="127" ht="15.75" customHeight="1">
      <c r="E127" s="66"/>
    </row>
    <row r="128" ht="15.75" customHeight="1">
      <c r="E128" s="66"/>
    </row>
    <row r="129" ht="15.75" customHeight="1">
      <c r="E129" s="66"/>
    </row>
    <row r="130" ht="15.75" customHeight="1">
      <c r="E130" s="66"/>
    </row>
    <row r="131" ht="15.75" customHeight="1">
      <c r="E131" s="66"/>
    </row>
    <row r="132" ht="15.75" customHeight="1">
      <c r="E132" s="66"/>
    </row>
    <row r="133" ht="15.75" customHeight="1">
      <c r="E133" s="66"/>
    </row>
    <row r="134" ht="15.75" customHeight="1">
      <c r="E134" s="66"/>
    </row>
    <row r="135" ht="15.75" customHeight="1">
      <c r="E135" s="66"/>
    </row>
    <row r="136" ht="15.75" customHeight="1">
      <c r="E136" s="66"/>
    </row>
    <row r="137" ht="15.75" customHeight="1">
      <c r="E137" s="66"/>
    </row>
    <row r="138" ht="15.75" customHeight="1">
      <c r="E138" s="66"/>
    </row>
    <row r="139" ht="15.75" customHeight="1">
      <c r="E139" s="66"/>
    </row>
    <row r="140" ht="15.75" customHeight="1">
      <c r="E140" s="66"/>
    </row>
    <row r="141" ht="15.75" customHeight="1">
      <c r="E141" s="66"/>
    </row>
    <row r="142" ht="15.75" customHeight="1">
      <c r="E142" s="66"/>
    </row>
    <row r="143" ht="15.75" customHeight="1">
      <c r="E143" s="66"/>
    </row>
    <row r="144" ht="15.75" customHeight="1">
      <c r="E144" s="66"/>
    </row>
    <row r="145" ht="15.75" customHeight="1">
      <c r="E145" s="66"/>
    </row>
    <row r="146" ht="15.75" customHeight="1">
      <c r="E146" s="66"/>
    </row>
    <row r="147" ht="15.75" customHeight="1">
      <c r="E147" s="66"/>
    </row>
    <row r="148" ht="15.75" customHeight="1">
      <c r="E148" s="66"/>
    </row>
    <row r="149" ht="15.75" customHeight="1">
      <c r="E149" s="66"/>
    </row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I1"/>
    <mergeCell ref="A2:D2"/>
    <mergeCell ref="F2:I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18.29"/>
    <col customWidth="1" min="3" max="3" width="16.43"/>
    <col customWidth="1" min="4" max="4" width="19.14"/>
    <col customWidth="1" min="5" max="5" width="17.57"/>
    <col customWidth="1" min="6" max="9" width="11.29"/>
    <col customWidth="1" min="10" max="10" width="28.86"/>
    <col customWidth="1" min="11" max="26" width="8.86"/>
  </cols>
  <sheetData>
    <row r="1">
      <c r="A1" s="69" t="str">
        <f>'Job Info'!B3</f>
        <v>Joe Blow</v>
      </c>
      <c r="B1" s="70"/>
      <c r="C1" s="70"/>
      <c r="D1" s="70"/>
      <c r="E1" s="70"/>
      <c r="F1" s="70"/>
      <c r="G1" s="70"/>
      <c r="H1" s="70"/>
      <c r="I1" s="70"/>
      <c r="J1" s="71"/>
    </row>
    <row r="2">
      <c r="A2" s="67"/>
      <c r="B2" s="25"/>
      <c r="C2" s="25"/>
      <c r="D2" s="72" t="s">
        <v>47</v>
      </c>
      <c r="E2" s="25"/>
      <c r="F2" s="68"/>
      <c r="G2" s="25"/>
      <c r="H2" s="25"/>
      <c r="I2" s="72" t="s">
        <v>48</v>
      </c>
      <c r="J2" s="72" t="s">
        <v>49</v>
      </c>
    </row>
    <row r="3">
      <c r="A3" s="67"/>
      <c r="B3" s="25" t="s">
        <v>50</v>
      </c>
      <c r="C3" s="25"/>
      <c r="D3" s="73">
        <f>SUM(F12:I12)</f>
        <v>20100</v>
      </c>
      <c r="E3" s="25"/>
      <c r="F3" s="68"/>
      <c r="G3" s="25"/>
      <c r="H3" s="25"/>
      <c r="I3" s="74"/>
      <c r="J3" s="44"/>
    </row>
    <row r="4">
      <c r="A4" s="75">
        <f>'Job Info'!B14</f>
        <v>0.05</v>
      </c>
      <c r="B4" s="54" t="s">
        <v>51</v>
      </c>
      <c r="C4" s="25"/>
      <c r="D4" s="73">
        <f>SUM(D3)*A4</f>
        <v>1005</v>
      </c>
      <c r="E4" s="25"/>
      <c r="F4" s="68"/>
      <c r="G4" s="25"/>
      <c r="H4" s="25"/>
      <c r="I4" s="74"/>
      <c r="J4" s="44"/>
    </row>
    <row r="5">
      <c r="A5" s="76"/>
      <c r="B5" s="77" t="s">
        <v>52</v>
      </c>
      <c r="C5" s="77"/>
      <c r="D5" s="78">
        <f>SUM(D3:D4)</f>
        <v>21105</v>
      </c>
      <c r="E5" s="25"/>
      <c r="F5" s="68"/>
      <c r="G5" s="25"/>
      <c r="H5" s="25"/>
      <c r="I5" s="78">
        <f>Estimation!I6</f>
        <v>22391.04</v>
      </c>
      <c r="J5" s="79">
        <f>SUM(D5/I5)</f>
        <v>0.9425645258</v>
      </c>
    </row>
    <row r="6">
      <c r="A6" s="67"/>
      <c r="B6" s="25" t="s">
        <v>53</v>
      </c>
      <c r="C6" s="26"/>
      <c r="D6" s="73">
        <f>SUM(C16:C99)</f>
        <v>1500</v>
      </c>
      <c r="E6" s="25"/>
      <c r="F6" s="68"/>
      <c r="G6" s="25"/>
      <c r="H6" s="25"/>
      <c r="I6" s="74"/>
      <c r="J6" s="80"/>
    </row>
    <row r="7">
      <c r="A7" s="81">
        <v>0.15</v>
      </c>
      <c r="B7" s="25" t="s">
        <v>54</v>
      </c>
      <c r="C7" s="26"/>
      <c r="D7" s="73">
        <f>SUM(D6*A7)</f>
        <v>225</v>
      </c>
      <c r="E7" s="25"/>
      <c r="F7" s="68"/>
      <c r="G7" s="25"/>
      <c r="H7" s="25"/>
      <c r="I7" s="74"/>
      <c r="J7" s="80"/>
    </row>
    <row r="8">
      <c r="A8" s="82"/>
      <c r="B8" s="83" t="s">
        <v>55</v>
      </c>
      <c r="C8" s="84"/>
      <c r="D8" s="85">
        <f>SUM(D6:D7)</f>
        <v>1725</v>
      </c>
      <c r="E8" s="25"/>
      <c r="F8" s="68"/>
      <c r="G8" s="25"/>
      <c r="H8" s="25"/>
      <c r="I8" s="86">
        <f>Estimation!I7</f>
        <v>3828</v>
      </c>
      <c r="J8" s="87">
        <f t="shared" ref="J8:J9" si="1">SUM(D8/I8)</f>
        <v>0.4506269592</v>
      </c>
    </row>
    <row r="9">
      <c r="A9" s="88"/>
      <c r="B9" s="39" t="s">
        <v>56</v>
      </c>
      <c r="C9" s="39"/>
      <c r="D9" s="89">
        <f>SUM(D5+D8)</f>
        <v>22830</v>
      </c>
      <c r="E9" s="25"/>
      <c r="F9" s="68"/>
      <c r="G9" s="25"/>
      <c r="H9" s="25"/>
      <c r="I9" s="89">
        <f>Estimation!I8</f>
        <v>26219.04</v>
      </c>
      <c r="J9" s="90">
        <f t="shared" si="1"/>
        <v>0.8707412628</v>
      </c>
    </row>
    <row r="10">
      <c r="A10" s="67"/>
      <c r="B10" s="25"/>
      <c r="C10" s="25"/>
      <c r="D10" s="25"/>
      <c r="E10" s="25"/>
      <c r="F10" s="25"/>
      <c r="G10" s="25"/>
      <c r="H10" s="25"/>
      <c r="I10" s="25"/>
      <c r="J10" s="44"/>
    </row>
    <row r="11">
      <c r="A11" s="67"/>
      <c r="B11" s="25"/>
      <c r="C11" s="25"/>
      <c r="D11" s="25"/>
      <c r="E11" s="25"/>
      <c r="F11" s="91" t="s">
        <v>57</v>
      </c>
      <c r="G11" s="22"/>
      <c r="H11" s="92"/>
      <c r="I11" s="93">
        <f>SUM(F14:I14)</f>
        <v>372</v>
      </c>
      <c r="J11" s="44"/>
    </row>
    <row r="12">
      <c r="A12" s="67"/>
      <c r="B12" s="25"/>
      <c r="C12" s="25"/>
      <c r="D12" s="25"/>
      <c r="E12" s="94" t="s">
        <v>37</v>
      </c>
      <c r="F12" s="95">
        <f t="shared" ref="F12:G12" si="2">SUM(F14*F13)</f>
        <v>16200</v>
      </c>
      <c r="G12" s="95">
        <f t="shared" si="2"/>
        <v>3900</v>
      </c>
      <c r="H12" s="95"/>
      <c r="I12" s="95"/>
      <c r="J12" s="44"/>
    </row>
    <row r="13">
      <c r="A13" s="67"/>
      <c r="B13" s="25"/>
      <c r="C13" s="25"/>
      <c r="D13" s="25"/>
      <c r="E13" s="94" t="s">
        <v>58</v>
      </c>
      <c r="F13" s="96">
        <v>75.0</v>
      </c>
      <c r="G13" s="95">
        <v>25.0</v>
      </c>
      <c r="H13" s="95"/>
      <c r="I13" s="95"/>
      <c r="J13" s="44"/>
    </row>
    <row r="14">
      <c r="A14" s="67"/>
      <c r="B14" s="25"/>
      <c r="C14" s="25"/>
      <c r="D14" s="25"/>
      <c r="E14" s="94" t="s">
        <v>39</v>
      </c>
      <c r="F14" s="94">
        <f t="shared" ref="F14:I14" si="3">+SUM(F16:F99)</f>
        <v>216</v>
      </c>
      <c r="G14" s="94">
        <f t="shared" si="3"/>
        <v>156</v>
      </c>
      <c r="H14" s="94">
        <f t="shared" si="3"/>
        <v>0</v>
      </c>
      <c r="I14" s="94">
        <f t="shared" si="3"/>
        <v>0</v>
      </c>
      <c r="J14" s="44"/>
    </row>
    <row r="15">
      <c r="A15" s="97"/>
      <c r="B15" s="98" t="s">
        <v>59</v>
      </c>
      <c r="C15" s="98" t="s">
        <v>60</v>
      </c>
      <c r="D15" s="98" t="s">
        <v>61</v>
      </c>
      <c r="E15" s="99" t="s">
        <v>62</v>
      </c>
      <c r="F15" s="99" t="s">
        <v>63</v>
      </c>
      <c r="G15" s="99" t="s">
        <v>64</v>
      </c>
      <c r="H15" s="99" t="s">
        <v>65</v>
      </c>
      <c r="I15" s="99" t="s">
        <v>66</v>
      </c>
      <c r="J15" s="99" t="s">
        <v>61</v>
      </c>
    </row>
    <row r="16">
      <c r="A16" s="100"/>
      <c r="B16" s="101" t="s">
        <v>67</v>
      </c>
      <c r="C16" s="102">
        <v>1500.0</v>
      </c>
      <c r="D16" s="103" t="s">
        <v>68</v>
      </c>
      <c r="E16" s="104"/>
      <c r="F16" s="105">
        <v>6.0</v>
      </c>
      <c r="G16" s="105">
        <v>6.0</v>
      </c>
      <c r="H16" s="106"/>
      <c r="I16" s="107"/>
      <c r="J16" s="108"/>
    </row>
    <row r="17">
      <c r="A17" s="109"/>
      <c r="B17" s="110"/>
      <c r="C17" s="111"/>
      <c r="D17" s="112"/>
      <c r="E17" s="113"/>
      <c r="F17" s="114">
        <v>60.0</v>
      </c>
      <c r="G17" s="114">
        <v>60.0</v>
      </c>
      <c r="H17" s="115"/>
      <c r="I17" s="116"/>
      <c r="J17" s="74"/>
      <c r="N17" t="s">
        <v>69</v>
      </c>
    </row>
    <row r="18">
      <c r="A18" s="109"/>
      <c r="B18" s="110"/>
      <c r="C18" s="111"/>
      <c r="D18" s="117"/>
      <c r="E18" s="118"/>
      <c r="F18" s="114">
        <v>50.0</v>
      </c>
      <c r="G18" s="114">
        <v>50.0</v>
      </c>
      <c r="H18" s="115"/>
      <c r="I18" s="116"/>
      <c r="J18" s="74"/>
    </row>
    <row r="19">
      <c r="A19" s="109"/>
      <c r="B19" s="119"/>
      <c r="C19" s="120"/>
      <c r="D19" s="117"/>
      <c r="E19" s="121"/>
      <c r="F19" s="114">
        <v>100.0</v>
      </c>
      <c r="G19" s="114">
        <v>40.0</v>
      </c>
      <c r="H19" s="115"/>
      <c r="I19" s="116"/>
      <c r="J19" s="74"/>
    </row>
    <row r="20">
      <c r="A20" s="109"/>
      <c r="B20" s="119"/>
      <c r="C20" s="122"/>
      <c r="D20" s="117"/>
      <c r="E20" s="121"/>
      <c r="F20" s="114"/>
      <c r="G20" s="114"/>
      <c r="H20" s="115"/>
      <c r="I20" s="116"/>
      <c r="J20" s="74"/>
    </row>
    <row r="21" ht="15.75" customHeight="1">
      <c r="A21" s="109"/>
      <c r="B21" s="119"/>
      <c r="C21" s="122"/>
      <c r="D21" s="117"/>
      <c r="E21" s="121"/>
      <c r="F21" s="114"/>
      <c r="G21" s="114"/>
      <c r="H21" s="115"/>
      <c r="I21" s="116"/>
      <c r="J21" s="74"/>
    </row>
    <row r="22" ht="15.75" customHeight="1">
      <c r="A22" s="109"/>
      <c r="B22" s="119"/>
      <c r="C22" s="122"/>
      <c r="D22" s="117"/>
      <c r="E22" s="121"/>
      <c r="F22" s="114"/>
      <c r="G22" s="114"/>
      <c r="H22" s="115"/>
      <c r="I22" s="116"/>
      <c r="J22" s="74"/>
    </row>
    <row r="23" ht="15.75" customHeight="1">
      <c r="A23" s="109"/>
      <c r="B23" s="119"/>
      <c r="C23" s="122"/>
      <c r="D23" s="117"/>
      <c r="E23" s="121"/>
      <c r="F23" s="114"/>
      <c r="G23" s="114"/>
      <c r="H23" s="115"/>
      <c r="I23" s="116"/>
      <c r="J23" s="74"/>
    </row>
    <row r="24" ht="15.75" customHeight="1">
      <c r="A24" s="109"/>
      <c r="B24" s="119"/>
      <c r="C24" s="123"/>
      <c r="D24" s="117"/>
      <c r="E24" s="121"/>
      <c r="F24" s="115"/>
      <c r="G24" s="115"/>
      <c r="H24" s="115"/>
      <c r="I24" s="116"/>
      <c r="J24" s="74"/>
    </row>
    <row r="25" ht="15.75" customHeight="1">
      <c r="A25" s="109"/>
      <c r="B25" s="119"/>
      <c r="C25" s="122"/>
      <c r="D25" s="117"/>
      <c r="E25" s="121"/>
      <c r="F25" s="115"/>
      <c r="G25" s="115"/>
      <c r="H25" s="115"/>
      <c r="I25" s="116"/>
      <c r="J25" s="74"/>
    </row>
    <row r="26" ht="15.75" customHeight="1">
      <c r="A26" s="109"/>
      <c r="B26" s="119"/>
      <c r="C26" s="122"/>
      <c r="D26" s="117"/>
      <c r="E26" s="121"/>
      <c r="F26" s="115"/>
      <c r="G26" s="115"/>
      <c r="H26" s="115"/>
      <c r="I26" s="116"/>
      <c r="J26" s="74"/>
    </row>
    <row r="27" ht="15.75" customHeight="1">
      <c r="A27" s="109"/>
      <c r="B27" s="119"/>
      <c r="C27" s="122"/>
      <c r="D27" s="117"/>
      <c r="E27" s="121"/>
      <c r="F27" s="115"/>
      <c r="G27" s="115"/>
      <c r="H27" s="115"/>
      <c r="I27" s="116"/>
      <c r="J27" s="74"/>
    </row>
    <row r="28" ht="15.75" customHeight="1">
      <c r="A28" s="109"/>
      <c r="B28" s="119"/>
      <c r="C28" s="122"/>
      <c r="D28" s="117"/>
      <c r="E28" s="121"/>
      <c r="F28" s="115"/>
      <c r="G28" s="115"/>
      <c r="H28" s="115"/>
      <c r="I28" s="116"/>
      <c r="J28" s="74"/>
    </row>
    <row r="29" ht="15.75" customHeight="1">
      <c r="A29" s="109"/>
      <c r="B29" s="119"/>
      <c r="C29" s="122"/>
      <c r="D29" s="117"/>
      <c r="E29" s="121"/>
      <c r="F29" s="115"/>
      <c r="G29" s="115"/>
      <c r="H29" s="115"/>
      <c r="I29" s="116"/>
      <c r="J29" s="74"/>
    </row>
    <row r="30" ht="15.75" customHeight="1">
      <c r="A30" s="109"/>
      <c r="B30" s="119"/>
      <c r="C30" s="122"/>
      <c r="D30" s="117"/>
      <c r="E30" s="121"/>
      <c r="F30" s="115"/>
      <c r="G30" s="115"/>
      <c r="H30" s="115"/>
      <c r="I30" s="116"/>
      <c r="J30" s="74"/>
    </row>
    <row r="31" ht="15.75" customHeight="1">
      <c r="A31" s="109"/>
      <c r="B31" s="119"/>
      <c r="C31" s="122"/>
      <c r="D31" s="117"/>
      <c r="E31" s="121"/>
      <c r="F31" s="115"/>
      <c r="G31" s="115"/>
      <c r="H31" s="115"/>
      <c r="I31" s="116"/>
      <c r="J31" s="74"/>
    </row>
    <row r="32" ht="15.75" customHeight="1">
      <c r="A32" s="109"/>
      <c r="B32" s="119"/>
      <c r="C32" s="122"/>
      <c r="D32" s="117"/>
      <c r="E32" s="121"/>
      <c r="F32" s="115"/>
      <c r="G32" s="115"/>
      <c r="H32" s="115"/>
      <c r="I32" s="116"/>
      <c r="J32" s="74"/>
    </row>
    <row r="33" ht="15.75" customHeight="1">
      <c r="A33" s="109"/>
      <c r="B33" s="119"/>
      <c r="C33" s="122"/>
      <c r="D33" s="117"/>
      <c r="E33" s="121"/>
      <c r="F33" s="115"/>
      <c r="G33" s="115"/>
      <c r="H33" s="115"/>
      <c r="I33" s="116"/>
      <c r="J33" s="74"/>
    </row>
    <row r="34" ht="15.75" customHeight="1">
      <c r="A34" s="109"/>
      <c r="B34" s="119"/>
      <c r="C34" s="122"/>
      <c r="D34" s="117"/>
      <c r="E34" s="124"/>
      <c r="F34" s="115"/>
      <c r="G34" s="115"/>
      <c r="H34" s="115"/>
      <c r="I34" s="116"/>
      <c r="J34" s="74"/>
    </row>
    <row r="35" ht="15.75" customHeight="1">
      <c r="A35" s="109"/>
      <c r="B35" s="119"/>
      <c r="C35" s="122"/>
      <c r="D35" s="117"/>
      <c r="E35" s="124"/>
      <c r="F35" s="115"/>
      <c r="G35" s="115"/>
      <c r="H35" s="115"/>
      <c r="I35" s="116"/>
      <c r="J35" s="74"/>
    </row>
    <row r="36" ht="15.75" customHeight="1">
      <c r="A36" s="109"/>
      <c r="B36" s="119"/>
      <c r="C36" s="122"/>
      <c r="D36" s="117"/>
      <c r="E36" s="124"/>
      <c r="F36" s="115"/>
      <c r="G36" s="115"/>
      <c r="H36" s="115"/>
      <c r="I36" s="116"/>
      <c r="J36" s="74"/>
    </row>
    <row r="37" ht="15.75" customHeight="1">
      <c r="A37" s="109"/>
      <c r="B37" s="119"/>
      <c r="C37" s="122"/>
      <c r="D37" s="117"/>
      <c r="E37" s="124"/>
      <c r="F37" s="115"/>
      <c r="G37" s="115"/>
      <c r="H37" s="115"/>
      <c r="I37" s="116"/>
      <c r="J37" s="74"/>
    </row>
    <row r="38" ht="15.75" customHeight="1">
      <c r="A38" s="109"/>
      <c r="B38" s="119"/>
      <c r="C38" s="122"/>
      <c r="D38" s="117"/>
      <c r="E38" s="124"/>
      <c r="F38" s="115"/>
      <c r="G38" s="115"/>
      <c r="H38" s="115"/>
      <c r="I38" s="116"/>
      <c r="J38" s="74"/>
    </row>
    <row r="39" ht="15.75" customHeight="1">
      <c r="A39" s="109"/>
      <c r="B39" s="119"/>
      <c r="C39" s="122"/>
      <c r="D39" s="117"/>
      <c r="E39" s="124"/>
      <c r="F39" s="115"/>
      <c r="G39" s="115"/>
      <c r="H39" s="115"/>
      <c r="I39" s="116"/>
      <c r="J39" s="74"/>
    </row>
    <row r="40" ht="15.75" customHeight="1">
      <c r="A40" s="109"/>
      <c r="B40" s="119"/>
      <c r="C40" s="122"/>
      <c r="D40" s="117"/>
      <c r="E40" s="124"/>
      <c r="F40" s="115"/>
      <c r="G40" s="115"/>
      <c r="H40" s="115"/>
      <c r="I40" s="116"/>
      <c r="J40" s="74"/>
    </row>
    <row r="41" ht="15.75" customHeight="1">
      <c r="A41" s="109"/>
      <c r="B41" s="119"/>
      <c r="C41" s="122"/>
      <c r="D41" s="117"/>
      <c r="E41" s="124"/>
      <c r="F41" s="115"/>
      <c r="G41" s="115"/>
      <c r="H41" s="115"/>
      <c r="I41" s="116"/>
      <c r="J41" s="74"/>
    </row>
    <row r="42" ht="15.75" customHeight="1">
      <c r="A42" s="109"/>
      <c r="B42" s="119"/>
      <c r="C42" s="122"/>
      <c r="D42" s="117"/>
      <c r="E42" s="124"/>
      <c r="F42" s="115"/>
      <c r="G42" s="115"/>
      <c r="H42" s="115"/>
      <c r="I42" s="116"/>
      <c r="J42" s="74"/>
    </row>
    <row r="43" ht="15.75" customHeight="1">
      <c r="A43" s="109"/>
      <c r="B43" s="119"/>
      <c r="C43" s="122"/>
      <c r="D43" s="117"/>
      <c r="E43" s="124"/>
      <c r="F43" s="115"/>
      <c r="G43" s="115"/>
      <c r="H43" s="115"/>
      <c r="I43" s="116"/>
      <c r="J43" s="74"/>
    </row>
    <row r="44" ht="15.75" customHeight="1">
      <c r="A44" s="109"/>
      <c r="B44" s="119"/>
      <c r="C44" s="122"/>
      <c r="D44" s="117"/>
      <c r="E44" s="124"/>
      <c r="F44" s="115"/>
      <c r="G44" s="115"/>
      <c r="H44" s="115"/>
      <c r="I44" s="116"/>
      <c r="J44" s="74"/>
    </row>
    <row r="45" ht="15.75" customHeight="1">
      <c r="A45" s="109"/>
      <c r="B45" s="119"/>
      <c r="C45" s="122"/>
      <c r="D45" s="117"/>
      <c r="E45" s="124"/>
      <c r="F45" s="115"/>
      <c r="G45" s="115"/>
      <c r="H45" s="115"/>
      <c r="I45" s="116"/>
      <c r="J45" s="74"/>
    </row>
    <row r="46" ht="15.75" customHeight="1">
      <c r="A46" s="109"/>
      <c r="B46" s="119"/>
      <c r="C46" s="122"/>
      <c r="D46" s="117"/>
      <c r="E46" s="124"/>
      <c r="F46" s="115"/>
      <c r="G46" s="115"/>
      <c r="H46" s="115"/>
      <c r="I46" s="116"/>
      <c r="J46" s="74"/>
    </row>
    <row r="47" ht="15.75" customHeight="1">
      <c r="A47" s="109"/>
      <c r="B47" s="119"/>
      <c r="C47" s="122"/>
      <c r="D47" s="117"/>
      <c r="E47" s="124"/>
      <c r="F47" s="115"/>
      <c r="G47" s="115"/>
      <c r="H47" s="115"/>
      <c r="I47" s="116"/>
      <c r="J47" s="74"/>
    </row>
    <row r="48" ht="15.75" customHeight="1">
      <c r="A48" s="109"/>
      <c r="B48" s="119"/>
      <c r="C48" s="122"/>
      <c r="D48" s="117"/>
      <c r="E48" s="124"/>
      <c r="F48" s="115"/>
      <c r="G48" s="115"/>
      <c r="H48" s="115"/>
      <c r="I48" s="116"/>
      <c r="J48" s="74"/>
    </row>
    <row r="49" ht="15.75" customHeight="1">
      <c r="A49" s="109"/>
      <c r="B49" s="119"/>
      <c r="C49" s="122"/>
      <c r="D49" s="117"/>
      <c r="E49" s="124"/>
      <c r="F49" s="115"/>
      <c r="G49" s="115"/>
      <c r="H49" s="115"/>
      <c r="I49" s="116"/>
      <c r="J49" s="74"/>
    </row>
    <row r="50" ht="15.75" customHeight="1">
      <c r="A50" s="109"/>
      <c r="B50" s="119"/>
      <c r="C50" s="122"/>
      <c r="D50" s="117"/>
      <c r="E50" s="124"/>
      <c r="F50" s="115"/>
      <c r="G50" s="115"/>
      <c r="H50" s="115"/>
      <c r="I50" s="116"/>
      <c r="J50" s="74"/>
    </row>
    <row r="51" ht="15.75" customHeight="1">
      <c r="A51" s="109"/>
      <c r="B51" s="119"/>
      <c r="C51" s="122"/>
      <c r="D51" s="117"/>
      <c r="E51" s="124"/>
      <c r="F51" s="115"/>
      <c r="G51" s="115"/>
      <c r="H51" s="115"/>
      <c r="I51" s="116"/>
      <c r="J51" s="74"/>
    </row>
    <row r="52" ht="15.75" customHeight="1">
      <c r="A52" s="109"/>
      <c r="B52" s="119"/>
      <c r="C52" s="122"/>
      <c r="D52" s="117"/>
      <c r="E52" s="124"/>
      <c r="F52" s="115"/>
      <c r="G52" s="115"/>
      <c r="H52" s="115"/>
      <c r="I52" s="116"/>
      <c r="J52" s="74"/>
    </row>
    <row r="53" ht="15.75" customHeight="1">
      <c r="A53" s="109"/>
      <c r="B53" s="119"/>
      <c r="C53" s="122"/>
      <c r="D53" s="117"/>
      <c r="E53" s="124"/>
      <c r="F53" s="115"/>
      <c r="G53" s="115"/>
      <c r="H53" s="115"/>
      <c r="I53" s="116"/>
      <c r="J53" s="74"/>
    </row>
    <row r="54" ht="15.75" customHeight="1">
      <c r="A54" s="109"/>
      <c r="B54" s="119"/>
      <c r="C54" s="122"/>
      <c r="D54" s="117"/>
      <c r="E54" s="124"/>
      <c r="F54" s="115"/>
      <c r="G54" s="115"/>
      <c r="H54" s="115"/>
      <c r="I54" s="116"/>
      <c r="J54" s="74"/>
    </row>
    <row r="55" ht="15.75" customHeight="1">
      <c r="A55" s="109"/>
      <c r="B55" s="119"/>
      <c r="C55" s="122"/>
      <c r="D55" s="117"/>
      <c r="E55" s="124"/>
      <c r="F55" s="115"/>
      <c r="G55" s="115"/>
      <c r="H55" s="115"/>
      <c r="I55" s="116"/>
      <c r="J55" s="74"/>
    </row>
    <row r="56" ht="15.75" customHeight="1">
      <c r="A56" s="109"/>
      <c r="B56" s="119"/>
      <c r="C56" s="122"/>
      <c r="D56" s="117"/>
      <c r="E56" s="124"/>
      <c r="F56" s="115"/>
      <c r="G56" s="115"/>
      <c r="H56" s="115"/>
      <c r="I56" s="116"/>
      <c r="J56" s="74"/>
    </row>
    <row r="57" ht="15.75" customHeight="1">
      <c r="A57" s="109"/>
      <c r="B57" s="119"/>
      <c r="C57" s="122"/>
      <c r="D57" s="117"/>
      <c r="E57" s="124"/>
      <c r="F57" s="115"/>
      <c r="G57" s="115"/>
      <c r="H57" s="115"/>
      <c r="I57" s="116"/>
      <c r="J57" s="74"/>
    </row>
    <row r="58" ht="15.75" customHeight="1">
      <c r="A58" s="109"/>
      <c r="B58" s="119"/>
      <c r="C58" s="122"/>
      <c r="D58" s="117"/>
      <c r="E58" s="124"/>
      <c r="F58" s="115"/>
      <c r="G58" s="115"/>
      <c r="H58" s="115"/>
      <c r="I58" s="116"/>
      <c r="J58" s="74"/>
    </row>
    <row r="59" ht="15.75" customHeight="1">
      <c r="A59" s="109"/>
      <c r="B59" s="119"/>
      <c r="C59" s="122"/>
      <c r="D59" s="117"/>
      <c r="E59" s="124"/>
      <c r="F59" s="115"/>
      <c r="G59" s="115"/>
      <c r="H59" s="115"/>
      <c r="I59" s="116"/>
      <c r="J59" s="74"/>
    </row>
    <row r="60" ht="15.75" customHeight="1">
      <c r="A60" s="109"/>
      <c r="B60" s="119"/>
      <c r="C60" s="122"/>
      <c r="D60" s="117"/>
      <c r="E60" s="124"/>
      <c r="F60" s="115"/>
      <c r="G60" s="115"/>
      <c r="H60" s="115"/>
      <c r="I60" s="116"/>
      <c r="J60" s="74"/>
    </row>
    <row r="61" ht="15.75" customHeight="1">
      <c r="A61" s="109"/>
      <c r="B61" s="119"/>
      <c r="C61" s="122"/>
      <c r="D61" s="117"/>
      <c r="E61" s="124"/>
      <c r="F61" s="115"/>
      <c r="G61" s="115"/>
      <c r="H61" s="115"/>
      <c r="I61" s="116"/>
      <c r="J61" s="74"/>
    </row>
    <row r="62" ht="15.75" customHeight="1">
      <c r="A62" s="109"/>
      <c r="B62" s="119"/>
      <c r="C62" s="122"/>
      <c r="D62" s="117"/>
      <c r="E62" s="124"/>
      <c r="F62" s="115"/>
      <c r="G62" s="115"/>
      <c r="H62" s="115"/>
      <c r="I62" s="116"/>
      <c r="J62" s="74"/>
    </row>
    <row r="63" ht="15.75" customHeight="1">
      <c r="A63" s="109"/>
      <c r="B63" s="119"/>
      <c r="C63" s="122"/>
      <c r="D63" s="117"/>
      <c r="E63" s="124"/>
      <c r="F63" s="115"/>
      <c r="G63" s="115"/>
      <c r="H63" s="115"/>
      <c r="I63" s="116"/>
      <c r="J63" s="74"/>
    </row>
    <row r="64" ht="15.75" customHeight="1">
      <c r="A64" s="109"/>
      <c r="B64" s="119"/>
      <c r="C64" s="122"/>
      <c r="D64" s="117"/>
      <c r="E64" s="124"/>
      <c r="F64" s="115"/>
      <c r="G64" s="115"/>
      <c r="H64" s="115"/>
      <c r="I64" s="116"/>
      <c r="J64" s="74"/>
    </row>
    <row r="65" ht="15.75" customHeight="1">
      <c r="A65" s="109"/>
      <c r="B65" s="119"/>
      <c r="C65" s="122"/>
      <c r="D65" s="117"/>
      <c r="E65" s="124"/>
      <c r="F65" s="115"/>
      <c r="G65" s="115"/>
      <c r="H65" s="115"/>
      <c r="I65" s="116"/>
      <c r="J65" s="74"/>
    </row>
    <row r="66" ht="15.75" customHeight="1">
      <c r="A66" s="109"/>
      <c r="B66" s="119"/>
      <c r="C66" s="122"/>
      <c r="D66" s="117"/>
      <c r="E66" s="124"/>
      <c r="F66" s="115"/>
      <c r="G66" s="115"/>
      <c r="H66" s="115"/>
      <c r="I66" s="116"/>
      <c r="J66" s="74"/>
    </row>
    <row r="67" ht="15.75" customHeight="1">
      <c r="A67" s="109"/>
      <c r="B67" s="119"/>
      <c r="C67" s="122"/>
      <c r="D67" s="117"/>
      <c r="E67" s="124"/>
      <c r="F67" s="115"/>
      <c r="G67" s="115"/>
      <c r="H67" s="115"/>
      <c r="I67" s="116"/>
      <c r="J67" s="74"/>
    </row>
    <row r="68" ht="15.75" customHeight="1">
      <c r="A68" s="109"/>
      <c r="B68" s="119"/>
      <c r="C68" s="122"/>
      <c r="D68" s="117"/>
      <c r="E68" s="124"/>
      <c r="F68" s="115"/>
      <c r="G68" s="115"/>
      <c r="H68" s="115"/>
      <c r="I68" s="116"/>
      <c r="J68" s="74"/>
    </row>
    <row r="69" ht="15.75" customHeight="1">
      <c r="A69" s="109"/>
      <c r="B69" s="119"/>
      <c r="C69" s="122"/>
      <c r="D69" s="117"/>
      <c r="E69" s="124"/>
      <c r="F69" s="115"/>
      <c r="G69" s="115"/>
      <c r="H69" s="115"/>
      <c r="I69" s="116"/>
      <c r="J69" s="74"/>
    </row>
    <row r="70" ht="15.75" customHeight="1">
      <c r="A70" s="109"/>
      <c r="B70" s="119"/>
      <c r="C70" s="122"/>
      <c r="D70" s="117"/>
      <c r="E70" s="124"/>
      <c r="F70" s="115"/>
      <c r="G70" s="115"/>
      <c r="H70" s="115"/>
      <c r="I70" s="116"/>
      <c r="J70" s="74"/>
    </row>
    <row r="71" ht="15.75" customHeight="1">
      <c r="A71" s="109"/>
      <c r="B71" s="119"/>
      <c r="C71" s="122"/>
      <c r="D71" s="117"/>
      <c r="E71" s="124"/>
      <c r="F71" s="115"/>
      <c r="G71" s="115"/>
      <c r="H71" s="115"/>
      <c r="I71" s="116"/>
      <c r="J71" s="74"/>
    </row>
    <row r="72" ht="15.75" customHeight="1">
      <c r="A72" s="109"/>
      <c r="B72" s="119"/>
      <c r="C72" s="122"/>
      <c r="D72" s="117"/>
      <c r="E72" s="124"/>
      <c r="F72" s="115"/>
      <c r="G72" s="115"/>
      <c r="H72" s="115"/>
      <c r="I72" s="116"/>
      <c r="J72" s="74"/>
    </row>
    <row r="73" ht="15.75" customHeight="1">
      <c r="A73" s="109"/>
      <c r="B73" s="119"/>
      <c r="C73" s="122"/>
      <c r="D73" s="117"/>
      <c r="E73" s="124"/>
      <c r="F73" s="115"/>
      <c r="G73" s="115"/>
      <c r="H73" s="115"/>
      <c r="I73" s="116"/>
      <c r="J73" s="74"/>
    </row>
    <row r="74" ht="15.75" customHeight="1">
      <c r="A74" s="109"/>
      <c r="B74" s="119"/>
      <c r="C74" s="122"/>
      <c r="D74" s="117"/>
      <c r="E74" s="124"/>
      <c r="F74" s="115"/>
      <c r="G74" s="115"/>
      <c r="H74" s="115"/>
      <c r="I74" s="116"/>
      <c r="J74" s="74"/>
    </row>
    <row r="75" ht="15.75" customHeight="1">
      <c r="A75" s="109"/>
      <c r="B75" s="119"/>
      <c r="C75" s="122"/>
      <c r="D75" s="117"/>
      <c r="E75" s="124"/>
      <c r="F75" s="115"/>
      <c r="G75" s="115"/>
      <c r="H75" s="115"/>
      <c r="I75" s="116"/>
      <c r="J75" s="74"/>
    </row>
    <row r="76" ht="15.75" customHeight="1">
      <c r="A76" s="109"/>
      <c r="B76" s="119"/>
      <c r="C76" s="122"/>
      <c r="D76" s="117"/>
      <c r="E76" s="124"/>
      <c r="F76" s="115"/>
      <c r="G76" s="115"/>
      <c r="H76" s="115"/>
      <c r="I76" s="116"/>
      <c r="J76" s="74"/>
    </row>
    <row r="77" ht="15.75" customHeight="1">
      <c r="A77" s="109"/>
      <c r="B77" s="119"/>
      <c r="C77" s="122"/>
      <c r="D77" s="117"/>
      <c r="E77" s="124"/>
      <c r="F77" s="115"/>
      <c r="G77" s="115"/>
      <c r="H77" s="115"/>
      <c r="I77" s="116"/>
      <c r="J77" s="74"/>
    </row>
    <row r="78" ht="15.75" customHeight="1">
      <c r="A78" s="109"/>
      <c r="B78" s="119"/>
      <c r="C78" s="122"/>
      <c r="D78" s="117"/>
      <c r="E78" s="124"/>
      <c r="F78" s="115"/>
      <c r="G78" s="115"/>
      <c r="H78" s="115"/>
      <c r="I78" s="116"/>
      <c r="J78" s="74"/>
    </row>
    <row r="79" ht="15.75" customHeight="1">
      <c r="A79" s="109"/>
      <c r="B79" s="119"/>
      <c r="C79" s="122"/>
      <c r="D79" s="117"/>
      <c r="E79" s="124"/>
      <c r="F79" s="115"/>
      <c r="G79" s="115"/>
      <c r="H79" s="115"/>
      <c r="I79" s="116"/>
      <c r="J79" s="74"/>
    </row>
    <row r="80" ht="15.75" customHeight="1">
      <c r="A80" s="109"/>
      <c r="B80" s="119"/>
      <c r="C80" s="122"/>
      <c r="D80" s="117"/>
      <c r="E80" s="124"/>
      <c r="F80" s="115"/>
      <c r="G80" s="115"/>
      <c r="H80" s="115"/>
      <c r="I80" s="116"/>
      <c r="J80" s="74"/>
    </row>
    <row r="81" ht="15.75" customHeight="1">
      <c r="A81" s="109"/>
      <c r="B81" s="119"/>
      <c r="C81" s="122"/>
      <c r="D81" s="117"/>
      <c r="E81" s="124"/>
      <c r="F81" s="115"/>
      <c r="G81" s="115"/>
      <c r="H81" s="115"/>
      <c r="I81" s="116"/>
      <c r="J81" s="74"/>
    </row>
    <row r="82" ht="15.75" customHeight="1">
      <c r="A82" s="109"/>
      <c r="B82" s="119"/>
      <c r="C82" s="122"/>
      <c r="D82" s="117"/>
      <c r="E82" s="124"/>
      <c r="F82" s="115"/>
      <c r="G82" s="115"/>
      <c r="H82" s="115"/>
      <c r="I82" s="116"/>
      <c r="J82" s="74"/>
    </row>
    <row r="83" ht="15.75" customHeight="1">
      <c r="A83" s="109"/>
      <c r="B83" s="119"/>
      <c r="C83" s="122"/>
      <c r="D83" s="117"/>
      <c r="E83" s="124"/>
      <c r="F83" s="115"/>
      <c r="G83" s="115"/>
      <c r="H83" s="115"/>
      <c r="I83" s="116"/>
      <c r="J83" s="74"/>
    </row>
    <row r="84" ht="15.75" customHeight="1">
      <c r="A84" s="109"/>
      <c r="B84" s="119"/>
      <c r="C84" s="122"/>
      <c r="D84" s="117"/>
      <c r="E84" s="124"/>
      <c r="F84" s="115"/>
      <c r="G84" s="115"/>
      <c r="H84" s="115"/>
      <c r="I84" s="116"/>
      <c r="J84" s="74"/>
    </row>
    <row r="85" ht="15.75" customHeight="1">
      <c r="A85" s="109"/>
      <c r="B85" s="119"/>
      <c r="C85" s="122"/>
      <c r="D85" s="117"/>
      <c r="E85" s="124"/>
      <c r="F85" s="115"/>
      <c r="G85" s="115"/>
      <c r="H85" s="115"/>
      <c r="I85" s="116"/>
      <c r="J85" s="74"/>
    </row>
    <row r="86" ht="15.75" customHeight="1">
      <c r="A86" s="109"/>
      <c r="B86" s="119"/>
      <c r="C86" s="122"/>
      <c r="D86" s="117"/>
      <c r="E86" s="124"/>
      <c r="F86" s="115"/>
      <c r="G86" s="115"/>
      <c r="H86" s="115"/>
      <c r="I86" s="116"/>
      <c r="J86" s="74"/>
    </row>
    <row r="87" ht="15.75" customHeight="1">
      <c r="A87" s="109"/>
      <c r="B87" s="119"/>
      <c r="C87" s="122"/>
      <c r="D87" s="117"/>
      <c r="E87" s="124"/>
      <c r="F87" s="115"/>
      <c r="G87" s="115"/>
      <c r="H87" s="115"/>
      <c r="I87" s="116"/>
      <c r="J87" s="74"/>
    </row>
    <row r="88" ht="15.75" customHeight="1">
      <c r="A88" s="109"/>
      <c r="B88" s="119"/>
      <c r="C88" s="122"/>
      <c r="D88" s="117"/>
      <c r="E88" s="124"/>
      <c r="F88" s="115"/>
      <c r="G88" s="115"/>
      <c r="H88" s="115"/>
      <c r="I88" s="116"/>
      <c r="J88" s="74"/>
    </row>
    <row r="89" ht="15.75" customHeight="1">
      <c r="A89" s="109"/>
      <c r="B89" s="119"/>
      <c r="C89" s="122"/>
      <c r="D89" s="117"/>
      <c r="E89" s="124"/>
      <c r="F89" s="115"/>
      <c r="G89" s="115"/>
      <c r="H89" s="115"/>
      <c r="I89" s="116"/>
      <c r="J89" s="74"/>
    </row>
    <row r="90" ht="15.75" customHeight="1">
      <c r="A90" s="109"/>
      <c r="B90" s="119"/>
      <c r="C90" s="122"/>
      <c r="D90" s="117"/>
      <c r="E90" s="124"/>
      <c r="F90" s="115"/>
      <c r="G90" s="115"/>
      <c r="H90" s="115"/>
      <c r="I90" s="116"/>
      <c r="J90" s="74"/>
    </row>
    <row r="91" ht="15.75" customHeight="1">
      <c r="A91" s="109"/>
      <c r="B91" s="119"/>
      <c r="C91" s="122"/>
      <c r="D91" s="117"/>
      <c r="E91" s="124"/>
      <c r="F91" s="115"/>
      <c r="G91" s="115"/>
      <c r="H91" s="115"/>
      <c r="I91" s="116"/>
      <c r="J91" s="74"/>
    </row>
    <row r="92" ht="15.75" customHeight="1">
      <c r="A92" s="109"/>
      <c r="B92" s="119"/>
      <c r="C92" s="122"/>
      <c r="D92" s="117"/>
      <c r="E92" s="124"/>
      <c r="F92" s="115"/>
      <c r="G92" s="115"/>
      <c r="H92" s="115"/>
      <c r="I92" s="116"/>
      <c r="J92" s="74"/>
    </row>
    <row r="93" ht="15.75" customHeight="1">
      <c r="A93" s="109"/>
      <c r="B93" s="119"/>
      <c r="C93" s="122"/>
      <c r="D93" s="117"/>
      <c r="E93" s="124"/>
      <c r="F93" s="115"/>
      <c r="G93" s="115"/>
      <c r="H93" s="115"/>
      <c r="I93" s="116"/>
      <c r="J93" s="74"/>
    </row>
    <row r="94" ht="15.75" customHeight="1">
      <c r="A94" s="109"/>
      <c r="B94" s="119"/>
      <c r="C94" s="122"/>
      <c r="D94" s="117"/>
      <c r="E94" s="124"/>
      <c r="F94" s="115"/>
      <c r="G94" s="115"/>
      <c r="H94" s="115"/>
      <c r="I94" s="116"/>
      <c r="J94" s="74"/>
    </row>
    <row r="95" ht="15.75" customHeight="1">
      <c r="A95" s="109"/>
      <c r="B95" s="119"/>
      <c r="C95" s="122"/>
      <c r="D95" s="117"/>
      <c r="E95" s="124"/>
      <c r="F95" s="115"/>
      <c r="G95" s="115"/>
      <c r="H95" s="115"/>
      <c r="I95" s="116"/>
      <c r="J95" s="74"/>
    </row>
    <row r="96" ht="15.75" customHeight="1">
      <c r="A96" s="109"/>
      <c r="B96" s="119"/>
      <c r="C96" s="122"/>
      <c r="D96" s="117"/>
      <c r="E96" s="124"/>
      <c r="F96" s="115"/>
      <c r="G96" s="115"/>
      <c r="H96" s="115"/>
      <c r="I96" s="116"/>
      <c r="J96" s="74"/>
    </row>
    <row r="97" ht="15.75" customHeight="1">
      <c r="A97" s="109"/>
      <c r="B97" s="125"/>
      <c r="C97" s="126"/>
      <c r="D97" s="127"/>
      <c r="E97" s="128"/>
      <c r="F97" s="129"/>
      <c r="G97" s="129"/>
      <c r="H97" s="129"/>
      <c r="I97" s="130"/>
      <c r="J97" s="131"/>
    </row>
    <row r="98" ht="15.75" customHeight="1">
      <c r="A98" s="109"/>
      <c r="B98" s="125"/>
      <c r="C98" s="126"/>
      <c r="D98" s="127"/>
      <c r="E98" s="128"/>
      <c r="F98" s="129"/>
      <c r="G98" s="129"/>
      <c r="H98" s="129"/>
      <c r="I98" s="130"/>
      <c r="J98" s="131"/>
    </row>
    <row r="99" ht="15.75" customHeight="1">
      <c r="A99" s="109"/>
      <c r="B99" s="125"/>
      <c r="C99" s="126"/>
      <c r="D99" s="127"/>
      <c r="E99" s="128"/>
      <c r="F99" s="129"/>
      <c r="G99" s="129"/>
      <c r="H99" s="129"/>
      <c r="I99" s="130"/>
      <c r="J99" s="131"/>
    </row>
    <row r="100" ht="15.75" customHeight="1">
      <c r="A100" s="109"/>
      <c r="B100" s="125"/>
      <c r="C100" s="125"/>
      <c r="D100" s="127"/>
      <c r="E100" s="132"/>
      <c r="F100" s="129"/>
      <c r="G100" s="129"/>
      <c r="H100" s="129"/>
      <c r="I100" s="130"/>
      <c r="J100" s="65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J1"/>
    <mergeCell ref="F11:H11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3.71"/>
    <col customWidth="1" min="2" max="2" width="26.71"/>
    <col customWidth="1" min="3" max="3" width="22.14"/>
    <col customWidth="1" min="4" max="26" width="8.86"/>
  </cols>
  <sheetData>
    <row r="1">
      <c r="A1" s="133" t="s">
        <v>70</v>
      </c>
      <c r="B1" s="134" t="s">
        <v>48</v>
      </c>
    </row>
    <row r="2">
      <c r="A2" s="29"/>
      <c r="B2" s="44"/>
    </row>
    <row r="3">
      <c r="A3" s="135" t="s">
        <v>71</v>
      </c>
      <c r="B3" s="136" t="str">
        <f>'Job Info'!B8</f>
        <v>Oct 24th </v>
      </c>
      <c r="C3" s="137"/>
    </row>
    <row r="4">
      <c r="A4" s="135" t="s">
        <v>72</v>
      </c>
      <c r="B4" s="138"/>
      <c r="C4" s="139"/>
    </row>
    <row r="5">
      <c r="A5" s="135" t="s">
        <v>73</v>
      </c>
      <c r="B5" s="138"/>
      <c r="C5" s="140"/>
    </row>
    <row r="6">
      <c r="A6" s="135" t="s">
        <v>74</v>
      </c>
      <c r="B6" s="138"/>
      <c r="C6" s="140"/>
    </row>
    <row r="7">
      <c r="A7" s="141"/>
      <c r="B7" s="138"/>
      <c r="C7" s="140"/>
    </row>
    <row r="8">
      <c r="A8" s="142" t="s">
        <v>75</v>
      </c>
      <c r="B8" s="138"/>
      <c r="C8" s="143"/>
    </row>
    <row r="9">
      <c r="A9" s="144" t="str">
        <f>'Job Info'!B3</f>
        <v>Joe Blow</v>
      </c>
      <c r="B9" s="138"/>
      <c r="C9" s="140"/>
    </row>
    <row r="10">
      <c r="A10" s="145" t="str">
        <f>'Job Info'!B4</f>
        <v>1234 46 ave</v>
      </c>
      <c r="B10" s="138"/>
      <c r="C10" s="140"/>
    </row>
    <row r="11">
      <c r="A11" s="145" t="str">
        <f>'Job Info'!B5</f>
        <v>Langley</v>
      </c>
      <c r="B11" s="138"/>
      <c r="C11" s="140"/>
    </row>
    <row r="12">
      <c r="A12" s="145">
        <f>'Job Info'!B6</f>
        <v>1234564323</v>
      </c>
      <c r="B12" s="138"/>
      <c r="C12" s="140"/>
    </row>
    <row r="13">
      <c r="A13" s="144"/>
      <c r="B13" s="138"/>
      <c r="C13" s="140"/>
    </row>
    <row r="14">
      <c r="A14" s="146" t="str">
        <f>'Job Info'!B7</f>
        <v>reno</v>
      </c>
      <c r="B14" s="147"/>
      <c r="C14" s="140"/>
    </row>
    <row r="15">
      <c r="A15" s="148" t="s">
        <v>76</v>
      </c>
      <c r="B15" s="149" t="s">
        <v>77</v>
      </c>
    </row>
    <row r="16">
      <c r="A16" s="150" t="s">
        <v>78</v>
      </c>
      <c r="B16" s="151">
        <f>Estimation!I8</f>
        <v>26219.04</v>
      </c>
    </row>
    <row r="17">
      <c r="A17" s="152"/>
      <c r="B17" s="153">
        <v>0.0</v>
      </c>
    </row>
    <row r="18">
      <c r="A18" s="154" t="s">
        <v>79</v>
      </c>
      <c r="B18" s="153">
        <v>0.0</v>
      </c>
    </row>
    <row r="19">
      <c r="A19" s="154" t="s">
        <v>80</v>
      </c>
      <c r="B19" s="153">
        <v>0.0</v>
      </c>
    </row>
    <row r="20">
      <c r="A20" s="152"/>
      <c r="B20" s="153">
        <v>0.0</v>
      </c>
    </row>
    <row r="21" ht="15.75" customHeight="1">
      <c r="A21" s="155">
        <f>Estimation!D8</f>
        <v>3828</v>
      </c>
      <c r="B21" s="153"/>
    </row>
    <row r="22" ht="15.75" customHeight="1">
      <c r="A22" s="152"/>
      <c r="B22" s="153"/>
    </row>
    <row r="23" ht="15.75" customHeight="1">
      <c r="A23" s="152"/>
      <c r="B23" s="153"/>
    </row>
    <row r="24" ht="15.75" customHeight="1">
      <c r="A24" s="152"/>
      <c r="B24" s="153"/>
    </row>
    <row r="25" ht="15.75" customHeight="1">
      <c r="A25" s="152"/>
      <c r="B25" s="153"/>
    </row>
    <row r="26" ht="15.75" customHeight="1">
      <c r="A26" s="152"/>
      <c r="B26" s="153"/>
    </row>
    <row r="27" ht="15.75" customHeight="1">
      <c r="A27" s="152"/>
      <c r="B27" s="153">
        <v>0.0</v>
      </c>
    </row>
    <row r="28" ht="15.75" customHeight="1">
      <c r="A28" s="152"/>
      <c r="B28" s="153">
        <v>0.0</v>
      </c>
    </row>
    <row r="29" ht="15.75" customHeight="1">
      <c r="A29" s="152"/>
      <c r="B29" s="153"/>
    </row>
    <row r="30" ht="15.75" customHeight="1">
      <c r="A30" s="152"/>
      <c r="B30" s="153"/>
    </row>
    <row r="31" ht="15.75" customHeight="1">
      <c r="A31" s="152"/>
      <c r="B31" s="153">
        <v>0.0</v>
      </c>
    </row>
    <row r="32" ht="15.75" customHeight="1">
      <c r="A32" s="67"/>
      <c r="B32" s="153">
        <v>0.0</v>
      </c>
    </row>
    <row r="33" ht="15.75" customHeight="1">
      <c r="A33" s="156"/>
      <c r="B33" s="157"/>
    </row>
    <row r="34" ht="15.75" customHeight="1">
      <c r="A34" s="158"/>
      <c r="B34" s="153">
        <v>0.0</v>
      </c>
    </row>
    <row r="35" ht="15.75" customHeight="1">
      <c r="A35" s="159"/>
      <c r="B35" s="160">
        <v>0.0</v>
      </c>
    </row>
    <row r="36" ht="15.75" customHeight="1">
      <c r="A36" s="161" t="s">
        <v>37</v>
      </c>
      <c r="B36" s="162">
        <f>SUM(B16:B35)</f>
        <v>26219.04</v>
      </c>
    </row>
    <row r="37" ht="15.75" customHeight="1">
      <c r="A37" s="163"/>
      <c r="B37" s="164"/>
      <c r="C37" s="140"/>
    </row>
    <row r="38" ht="15.75" customHeight="1">
      <c r="A38" s="165"/>
      <c r="B38" s="164"/>
      <c r="C38" s="140"/>
    </row>
    <row r="39" ht="15.75" customHeight="1">
      <c r="A39" s="166" t="s">
        <v>81</v>
      </c>
      <c r="B39" s="167"/>
      <c r="C39" s="168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</row>
    <row r="40" ht="15.75" customHeight="1">
      <c r="A40" s="166"/>
      <c r="B40" s="167"/>
      <c r="C40" s="168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</row>
    <row r="41" ht="15.75" customHeight="1">
      <c r="A41" s="170"/>
      <c r="B41" s="171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3.71"/>
    <col customWidth="1" min="2" max="2" width="26.71"/>
    <col customWidth="1" min="3" max="3" width="22.14"/>
    <col customWidth="1" min="4" max="26" width="8.86"/>
  </cols>
  <sheetData>
    <row r="1">
      <c r="A1" s="133"/>
      <c r="B1" s="134" t="s">
        <v>82</v>
      </c>
    </row>
    <row r="2">
      <c r="A2" s="29"/>
      <c r="B2" s="44"/>
    </row>
    <row r="3">
      <c r="A3" s="135" t="s">
        <v>71</v>
      </c>
      <c r="B3" s="136" t="str">
        <f>'Job Info'!B9</f>
        <v/>
      </c>
      <c r="C3" s="137"/>
    </row>
    <row r="4">
      <c r="A4" s="135" t="s">
        <v>72</v>
      </c>
      <c r="B4" s="138"/>
      <c r="C4" s="139"/>
    </row>
    <row r="5">
      <c r="A5" s="135" t="s">
        <v>73</v>
      </c>
      <c r="B5" s="138"/>
      <c r="C5" s="140"/>
    </row>
    <row r="6">
      <c r="A6" s="135" t="s">
        <v>74</v>
      </c>
      <c r="B6" s="138"/>
      <c r="C6" s="140"/>
    </row>
    <row r="7">
      <c r="A7" s="141"/>
      <c r="B7" s="138"/>
      <c r="C7" s="140"/>
    </row>
    <row r="8">
      <c r="A8" s="142" t="s">
        <v>83</v>
      </c>
      <c r="B8" s="138"/>
      <c r="C8" s="143"/>
    </row>
    <row r="9">
      <c r="A9" s="144" t="str">
        <f>'Job Info'!B3</f>
        <v>Joe Blow</v>
      </c>
      <c r="B9" s="138"/>
      <c r="C9" s="140"/>
    </row>
    <row r="10">
      <c r="A10" s="145" t="str">
        <f>'Job Info'!B4</f>
        <v>1234 46 ave</v>
      </c>
      <c r="B10" s="138"/>
      <c r="C10" s="140"/>
    </row>
    <row r="11">
      <c r="A11" s="145" t="str">
        <f>'Job Info'!B5</f>
        <v>Langley</v>
      </c>
      <c r="B11" s="138"/>
      <c r="C11" s="140"/>
    </row>
    <row r="12">
      <c r="A12" s="145">
        <f>'Job Info'!B6</f>
        <v>1234564323</v>
      </c>
      <c r="B12" s="138"/>
      <c r="C12" s="140"/>
    </row>
    <row r="13">
      <c r="A13" s="144"/>
      <c r="B13" s="138"/>
      <c r="C13" s="140"/>
    </row>
    <row r="14">
      <c r="A14" s="146" t="str">
        <f>'Job Info'!B7</f>
        <v>reno</v>
      </c>
      <c r="B14" s="147"/>
      <c r="C14" s="140"/>
    </row>
    <row r="15">
      <c r="A15" s="148" t="s">
        <v>76</v>
      </c>
      <c r="B15" s="149" t="s">
        <v>77</v>
      </c>
    </row>
    <row r="16">
      <c r="A16" s="150" t="s">
        <v>84</v>
      </c>
      <c r="B16" s="172">
        <f>'Job track'!D5</f>
        <v>21105</v>
      </c>
    </row>
    <row r="17">
      <c r="A17" s="173"/>
      <c r="B17" s="153">
        <v>0.0</v>
      </c>
    </row>
    <row r="18">
      <c r="A18" s="173"/>
      <c r="B18" s="153">
        <v>0.0</v>
      </c>
    </row>
    <row r="19">
      <c r="A19" s="174"/>
      <c r="B19" s="175"/>
    </row>
    <row r="20">
      <c r="A20" s="173"/>
      <c r="B20" s="153">
        <v>0.0</v>
      </c>
    </row>
    <row r="21" ht="15.75" customHeight="1">
      <c r="A21" s="173"/>
      <c r="B21" s="153"/>
    </row>
    <row r="22" ht="15.75" customHeight="1">
      <c r="A22" s="173"/>
      <c r="B22" s="153"/>
    </row>
    <row r="23" ht="15.75" customHeight="1">
      <c r="A23" s="173"/>
      <c r="B23" s="153"/>
    </row>
    <row r="24" ht="15.75" customHeight="1">
      <c r="A24" s="173"/>
      <c r="B24" s="153">
        <v>0.0</v>
      </c>
    </row>
    <row r="25" ht="15.75" customHeight="1">
      <c r="A25" s="173"/>
      <c r="B25" s="153">
        <v>0.0</v>
      </c>
    </row>
    <row r="26" ht="15.75" customHeight="1">
      <c r="A26" s="173"/>
      <c r="B26" s="153"/>
    </row>
    <row r="27" ht="15.75" customHeight="1">
      <c r="A27" s="173"/>
      <c r="B27" s="153"/>
    </row>
    <row r="28" ht="15.75" customHeight="1">
      <c r="A28" s="173"/>
      <c r="B28" s="153">
        <v>0.0</v>
      </c>
    </row>
    <row r="29" ht="15.75" customHeight="1">
      <c r="A29" s="173"/>
      <c r="B29" s="153">
        <v>0.0</v>
      </c>
    </row>
    <row r="30" ht="15.75" customHeight="1">
      <c r="A30" s="176" t="s">
        <v>34</v>
      </c>
      <c r="B30" s="177">
        <f>'Job track'!D8</f>
        <v>1725</v>
      </c>
    </row>
    <row r="31" ht="15.75" customHeight="1">
      <c r="A31" s="173"/>
      <c r="B31" s="153">
        <v>0.0</v>
      </c>
    </row>
    <row r="32" ht="15.75" customHeight="1">
      <c r="A32" s="178"/>
      <c r="B32" s="160">
        <v>0.0</v>
      </c>
    </row>
    <row r="33" ht="15.75" customHeight="1">
      <c r="A33" s="179" t="s">
        <v>37</v>
      </c>
      <c r="B33" s="180">
        <f>SUM(B16:B32)</f>
        <v>22830</v>
      </c>
    </row>
    <row r="34" ht="15.75" customHeight="1">
      <c r="A34" s="163"/>
      <c r="B34" s="164"/>
      <c r="C34" s="140"/>
    </row>
    <row r="35" ht="15.75" customHeight="1">
      <c r="A35" s="67"/>
      <c r="B35" s="65"/>
    </row>
    <row r="36" ht="15.75" customHeight="1">
      <c r="A36" s="67"/>
      <c r="B36" s="65"/>
    </row>
    <row r="37" ht="15.75" customHeight="1">
      <c r="A37" s="67"/>
      <c r="B37" s="65"/>
    </row>
    <row r="38" ht="15.75" customHeight="1">
      <c r="A38" s="181" t="s">
        <v>85</v>
      </c>
      <c r="B38" s="182"/>
      <c r="C38" s="140"/>
    </row>
    <row r="39" ht="15.75" customHeight="1">
      <c r="A39" s="183" t="s">
        <v>86</v>
      </c>
      <c r="B39" s="184"/>
      <c r="C39" s="140"/>
    </row>
    <row r="40" ht="15.75" customHeight="1">
      <c r="A40" s="165"/>
      <c r="B40" s="164"/>
      <c r="C40" s="140"/>
    </row>
    <row r="41" ht="15.75" customHeight="1">
      <c r="A41" s="185" t="s">
        <v>87</v>
      </c>
      <c r="B41" s="164"/>
      <c r="C41" s="140"/>
    </row>
    <row r="42" ht="15.75" customHeight="1">
      <c r="A42" s="67"/>
      <c r="B42" s="65"/>
    </row>
    <row r="43" ht="15.75" customHeight="1">
      <c r="A43" s="170"/>
      <c r="B43" s="171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14"/>
    <col customWidth="1" min="2" max="26" width="8.86"/>
  </cols>
  <sheetData>
    <row r="1">
      <c r="A1" t="s">
        <v>21</v>
      </c>
      <c r="B1" t="s">
        <v>36</v>
      </c>
    </row>
    <row r="3">
      <c r="A3" s="25" t="s">
        <v>88</v>
      </c>
      <c r="B3" s="25">
        <v>2.0</v>
      </c>
    </row>
    <row r="4">
      <c r="A4" s="25" t="s">
        <v>89</v>
      </c>
      <c r="B4" s="25">
        <v>1.0</v>
      </c>
    </row>
    <row r="5">
      <c r="A5" s="25" t="s">
        <v>90</v>
      </c>
      <c r="B5" s="25">
        <v>1.0</v>
      </c>
    </row>
    <row r="6">
      <c r="A6" s="25" t="s">
        <v>91</v>
      </c>
      <c r="B6" s="25">
        <v>4.0</v>
      </c>
    </row>
    <row r="7">
      <c r="A7" s="25" t="s">
        <v>92</v>
      </c>
      <c r="B7" s="25">
        <v>5.0</v>
      </c>
    </row>
    <row r="8">
      <c r="A8" s="25" t="s">
        <v>93</v>
      </c>
      <c r="B8" s="25">
        <v>2.0</v>
      </c>
    </row>
    <row r="9">
      <c r="A9" s="25" t="s">
        <v>94</v>
      </c>
      <c r="B9" s="25">
        <v>1.0</v>
      </c>
    </row>
    <row r="10">
      <c r="A10" s="25" t="s">
        <v>95</v>
      </c>
      <c r="B10" s="25">
        <v>3.0</v>
      </c>
    </row>
    <row r="11">
      <c r="A11" s="25" t="s">
        <v>96</v>
      </c>
      <c r="B11" s="25">
        <v>1.0</v>
      </c>
    </row>
    <row r="12">
      <c r="A12" s="25" t="s">
        <v>97</v>
      </c>
      <c r="B12" s="25">
        <v>1.0</v>
      </c>
    </row>
    <row r="13">
      <c r="A13" s="25" t="s">
        <v>98</v>
      </c>
      <c r="B13" s="25">
        <v>1.0</v>
      </c>
    </row>
    <row r="14">
      <c r="A14" s="25" t="s">
        <v>99</v>
      </c>
      <c r="B14" s="25">
        <v>1.0</v>
      </c>
    </row>
    <row r="15">
      <c r="A15" s="25" t="s">
        <v>100</v>
      </c>
      <c r="B15" s="25">
        <v>1.0</v>
      </c>
    </row>
    <row r="16">
      <c r="A16" s="25" t="s">
        <v>101</v>
      </c>
      <c r="B16" s="25">
        <v>10.0</v>
      </c>
    </row>
    <row r="17">
      <c r="A17" s="25" t="s">
        <v>102</v>
      </c>
      <c r="B17" s="25">
        <v>1.0</v>
      </c>
    </row>
    <row r="18">
      <c r="A18" s="25" t="s">
        <v>103</v>
      </c>
      <c r="B18" s="25">
        <v>10.0</v>
      </c>
    </row>
    <row r="19">
      <c r="A19" s="25" t="s">
        <v>104</v>
      </c>
      <c r="B19" s="25">
        <v>4.0</v>
      </c>
    </row>
    <row r="20">
      <c r="A20" s="25" t="s">
        <v>105</v>
      </c>
      <c r="B20" s="25">
        <v>4.0</v>
      </c>
    </row>
    <row r="21" ht="15.75" customHeight="1">
      <c r="A21" s="25" t="s">
        <v>106</v>
      </c>
      <c r="B21" s="25">
        <v>1.0</v>
      </c>
    </row>
    <row r="22" ht="15.75" customHeight="1">
      <c r="A22" s="25" t="s">
        <v>107</v>
      </c>
      <c r="B22" s="25">
        <v>1.0</v>
      </c>
    </row>
    <row r="23" ht="15.75" customHeight="1">
      <c r="A23" s="25" t="s">
        <v>108</v>
      </c>
      <c r="B23" s="25">
        <v>1.0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mergeCells count="1">
    <mergeCell ref="A9:B9"/>
  </mergeCells>
  <drawing r:id="rId1"/>
</worksheet>
</file>